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updateLinks="never" codeName="ThisWorkbook" defaultThemeVersion="153222"/>
  <bookViews>
    <workbookView xWindow="0" yWindow="0" windowWidth="28800" windowHeight="11490" tabRatio="926"/>
  </bookViews>
  <sheets>
    <sheet name="はじめに" sheetId="34" r:id="rId1"/>
    <sheet name="別紙２①" sheetId="65" r:id="rId2"/>
    <sheet name="プルダウンリスト" sheetId="69" r:id="rId3"/>
    <sheet name="参４_申請" sheetId="94" r:id="rId4"/>
    <sheet name="参４_申請_事業計画" sheetId="95" r:id="rId5"/>
    <sheet name="別紙１①" sheetId="24" r:id="rId6"/>
    <sheet name="別紙１②" sheetId="25" r:id="rId7"/>
    <sheet name="別紙１③" sheetId="53" r:id="rId8"/>
    <sheet name="別紙１④" sheetId="54" r:id="rId9"/>
    <sheet name="別紙３" sheetId="70" r:id="rId10"/>
    <sheet name="別紙４" sheetId="67" r:id="rId11"/>
    <sheet name="別紙５" sheetId="96" r:id="rId12"/>
    <sheet name="別紙６" sheetId="105" r:id="rId13"/>
    <sheet name="別紙７" sheetId="58" r:id="rId14"/>
    <sheet name="別紙７（別添）" sheetId="59" r:id="rId15"/>
    <sheet name="別紙８" sheetId="97" r:id="rId16"/>
    <sheet name="別紙９" sheetId="99" r:id="rId17"/>
    <sheet name="別紙２②（ネットワーク化活動計画）" sheetId="72" r:id="rId18"/>
    <sheet name="別紙２③（ネットワーク化）" sheetId="73" r:id="rId19"/>
    <sheet name="別紙２④（統合）" sheetId="74" r:id="rId20"/>
    <sheet name="別紙２⑤（多様な組織等の参画）" sheetId="75" r:id="rId21"/>
    <sheet name="【選択肢】" sheetId="107" r:id="rId22"/>
  </sheets>
  <definedNames>
    <definedName name="_0109集落協定の概要等" localSheetId="12">#REF!</definedName>
    <definedName name="_0109集落協定の概要等">#REF!</definedName>
    <definedName name="_109集落協定の概要等" localSheetId="12">#REF!</definedName>
    <definedName name="_109集落協定の概要等">#REF!</definedName>
    <definedName name="_111集落協定参加者の内訳等" localSheetId="12">#REF!</definedName>
    <definedName name="_111集落協定参加者の内訳等">#REF!</definedName>
    <definedName name="①②に該当">#REF!</definedName>
    <definedName name="②のみ該当">#REF!</definedName>
    <definedName name="a">#REF!</definedName>
    <definedName name="A.■か□" localSheetId="7">【選択肢】!$A$3:$A$4</definedName>
    <definedName name="A.■か□" localSheetId="8">#REF!</definedName>
    <definedName name="A.■か□" localSheetId="1">#REF!</definedName>
    <definedName name="A.■か□" localSheetId="9">#REF!</definedName>
    <definedName name="A.■か□" localSheetId="11">#REF!</definedName>
    <definedName name="A.■か□" localSheetId="12">#REF!</definedName>
    <definedName name="A.■か□">#REF!</definedName>
    <definedName name="B.○か空白" localSheetId="3">【選択肢】!$B$3:$B$4</definedName>
    <definedName name="B.○か空白" localSheetId="7">【選択肢】!$B$3:$B$4</definedName>
    <definedName name="B.○か空白" localSheetId="8">【選択肢】!$B$3:$B$4</definedName>
    <definedName name="B.○か空白" localSheetId="1">#REF!</definedName>
    <definedName name="B.○か空白" localSheetId="17">【選択肢】!$B$3:$B$4</definedName>
    <definedName name="B.○か空白" localSheetId="18">【選択肢】!$B$3:$B$4</definedName>
    <definedName name="B.○か空白" localSheetId="19">【選択肢】!$B$3:$B$4</definedName>
    <definedName name="B.○か空白" localSheetId="20">【選択肢】!$B$3:$B$4</definedName>
    <definedName name="B.○か空白" localSheetId="9">#REF!</definedName>
    <definedName name="B.○か空白" localSheetId="11">#REF!</definedName>
    <definedName name="B.○か空白" localSheetId="12">#REF!</definedName>
    <definedName name="B.○か空白" localSheetId="14">【選択肢】!$B$3:$B$4</definedName>
    <definedName name="B.○か空白">#REF!</definedName>
    <definedName name="Ｃ1.計画欄" localSheetId="7">【選択肢】!$C$3:$C$4</definedName>
    <definedName name="Ｃ1.計画欄" localSheetId="8">#REF!</definedName>
    <definedName name="Ｃ1.計画欄" localSheetId="1">#REF!</definedName>
    <definedName name="Ｃ1.計画欄" localSheetId="9">#REF!</definedName>
    <definedName name="Ｃ1.計画欄" localSheetId="11">#REF!</definedName>
    <definedName name="Ｃ1.計画欄" localSheetId="12">#REF!</definedName>
    <definedName name="Ｃ1.計画欄">#REF!</definedName>
    <definedName name="Ｃ2.実施欄" localSheetId="7">【選択肢】!$C$3:$C$5</definedName>
    <definedName name="Ｃ2.実施欄" localSheetId="8">#REF!</definedName>
    <definedName name="Ｃ2.実施欄" localSheetId="1">#REF!</definedName>
    <definedName name="Ｃ2.実施欄" localSheetId="9">#REF!</definedName>
    <definedName name="Ｃ2.実施欄" localSheetId="11">#REF!</definedName>
    <definedName name="Ｃ2.実施欄" localSheetId="12">#REF!</definedName>
    <definedName name="Ｃ2.実施欄">#REF!</definedName>
    <definedName name="D.農村環境保全活動のテーマ" localSheetId="3">【選択肢】!$D$3:$D$7</definedName>
    <definedName name="D.農村環境保全活動のテーマ" localSheetId="7">【選択肢】!$D$3:$D$7</definedName>
    <definedName name="D.農村環境保全活動のテーマ" localSheetId="8">#REF!</definedName>
    <definedName name="D.農村環境保全活動のテーマ" localSheetId="1">#REF!</definedName>
    <definedName name="D.農村環境保全活動のテーマ" localSheetId="9">#REF!</definedName>
    <definedName name="D.農村環境保全活動のテーマ" localSheetId="11">#REF!</definedName>
    <definedName name="D.農村環境保全活動のテーマ" localSheetId="12">#REF!</definedName>
    <definedName name="D.農村環境保全活動のテーマ" localSheetId="14">【選択肢】!$D$3:$D$7</definedName>
    <definedName name="D.農村環境保全活動のテーマ">#REF!</definedName>
    <definedName name="E.高度な保全活動" localSheetId="3">【選択肢】!$E$3:$E$11</definedName>
    <definedName name="E.高度な保全活動" localSheetId="7">【選択肢】!$E$3:$E$11</definedName>
    <definedName name="E.高度な保全活動" localSheetId="8">#REF!</definedName>
    <definedName name="E.高度な保全活動" localSheetId="1">#REF!</definedName>
    <definedName name="E.高度な保全活動" localSheetId="9">#REF!</definedName>
    <definedName name="E.高度な保全活動" localSheetId="11">#REF!</definedName>
    <definedName name="E.高度な保全活動" localSheetId="12">#REF!</definedName>
    <definedName name="E.高度な保全活動" localSheetId="14">【選択肢】!$E$3:$E$11</definedName>
    <definedName name="E.高度な保全活動">#REF!</definedName>
    <definedName name="F.施設" localSheetId="3">【選択肢】!$F$3:$F$5</definedName>
    <definedName name="F.施設" localSheetId="7">【選択肢】!$F$3:$F$5</definedName>
    <definedName name="F.施設" localSheetId="8">#REF!</definedName>
    <definedName name="F.施設" localSheetId="1">#REF!</definedName>
    <definedName name="F.施設" localSheetId="9">#REF!</definedName>
    <definedName name="F.施設" localSheetId="11">#REF!</definedName>
    <definedName name="F.施設" localSheetId="12">#REF!</definedName>
    <definedName name="F.施設" localSheetId="14">【選択肢】!$F$3:$F$5</definedName>
    <definedName name="F.施設">#REF!</definedName>
    <definedName name="F.施設選択">#REF!</definedName>
    <definedName name="G.単位" localSheetId="3">【選択肢】!$G$3:$G$4</definedName>
    <definedName name="G.単位" localSheetId="7">【選択肢】!$G$3:$G$4</definedName>
    <definedName name="G.単位" localSheetId="8">#REF!</definedName>
    <definedName name="G.単位" localSheetId="1">#REF!</definedName>
    <definedName name="G.単位" localSheetId="9">#REF!</definedName>
    <definedName name="G.単位" localSheetId="11">#REF!</definedName>
    <definedName name="G.単位" localSheetId="12">#REF!</definedName>
    <definedName name="G.単位" localSheetId="14">【選択肢】!$G$3:$G$4</definedName>
    <definedName name="G.単位">#REF!</definedName>
    <definedName name="H1.構成員一覧の分類_農業者" localSheetId="7">【選択肢】!$H$3:$H$6</definedName>
    <definedName name="H1.構成員一覧の分類_農業者" localSheetId="8">#REF!</definedName>
    <definedName name="H1.構成員一覧の分類_農業者" localSheetId="1">#REF!</definedName>
    <definedName name="H1.構成員一覧の分類_農業者" localSheetId="9">#REF!</definedName>
    <definedName name="H1.構成員一覧の分類_農業者" localSheetId="11">#REF!</definedName>
    <definedName name="H1.構成員一覧の分類_農業者" localSheetId="12">#REF!</definedName>
    <definedName name="H1.構成員一覧の分類_農業者">#REF!</definedName>
    <definedName name="H2.構成員一覧の分類_農業者以外個人" localSheetId="7">#REF!</definedName>
    <definedName name="H2.構成員一覧の分類_農業者以外個人" localSheetId="8">#REF!</definedName>
    <definedName name="H2.構成員一覧の分類_農業者以外個人" localSheetId="1">#REF!</definedName>
    <definedName name="H2.構成員一覧の分類_農業者以外個人" localSheetId="9">#REF!</definedName>
    <definedName name="H2.構成員一覧の分類_農業者以外個人" localSheetId="11">#REF!</definedName>
    <definedName name="H2.構成員一覧の分類_農業者以外個人" localSheetId="12">#REF!</definedName>
    <definedName name="H2.構成員一覧の分類_農業者以外個人">#REF!</definedName>
    <definedName name="H2.構成員一覧の分類_農業者以外団体" localSheetId="7">【選択肢】!$H$8:$H$15</definedName>
    <definedName name="H2.構成員一覧の分類_農業者以外団体">#REF!</definedName>
    <definedName name="H3.構成員一覧の分類_農業者以外団体" localSheetId="7">#REF!</definedName>
    <definedName name="H3.構成員一覧の分類_農業者以外団体" localSheetId="8">#REF!</definedName>
    <definedName name="H3.構成員一覧の分類_農業者以外団体" localSheetId="1">#REF!</definedName>
    <definedName name="H3.構成員一覧の分類_農業者以外団体" localSheetId="9">#REF!</definedName>
    <definedName name="H3.構成員一覧の分類_農業者以外団体" localSheetId="11">#REF!</definedName>
    <definedName name="H3.構成員一覧の分類_農業者以外団体" localSheetId="12">#REF!</definedName>
    <definedName name="H3.構成員一覧の分類_農業者以外団体">#REF!</definedName>
    <definedName name="I">#REF!</definedName>
    <definedName name="Ｉ.金銭出納簿の区分" localSheetId="7">【選択肢】!$I$3:$I$4</definedName>
    <definedName name="Ｉ.金銭出納簿の区分" localSheetId="8">#REF!</definedName>
    <definedName name="Ｉ.金銭出納簿の区分" localSheetId="1">#REF!</definedName>
    <definedName name="Ｉ.金銭出納簿の区分" localSheetId="9">#REF!</definedName>
    <definedName name="Ｉ.金銭出納簿の区分" localSheetId="11">#REF!</definedName>
    <definedName name="Ｉ.金銭出納簿の区分" localSheetId="12">#REF!</definedName>
    <definedName name="Ｉ.金銭出納簿の区分">#REF!</definedName>
    <definedName name="J">#REF!</definedName>
    <definedName name="Ｊ.金銭出納簿の収支の分類" localSheetId="7">【選択肢】!$J$3:$J$10</definedName>
    <definedName name="Ｊ.金銭出納簿の収支の分類" localSheetId="8">#REF!</definedName>
    <definedName name="Ｊ.金銭出納簿の収支の分類" localSheetId="1">#REF!</definedName>
    <definedName name="Ｊ.金銭出納簿の収支の分類" localSheetId="9">#REF!</definedName>
    <definedName name="Ｊ.金銭出納簿の収支の分類" localSheetId="11">#REF!</definedName>
    <definedName name="Ｊ.金銭出納簿の収支の分類" localSheetId="12">#REF!</definedName>
    <definedName name="Ｊ.金銭出納簿の収支の分類">#REF!</definedName>
    <definedName name="K.農村環境保全活動" localSheetId="3">【選択肢】!$Q$44:$Q$56</definedName>
    <definedName name="K.農村環境保全活動" localSheetId="7">【選択肢】!$Q$44:$Q$56</definedName>
    <definedName name="K.農村環境保全活動" localSheetId="8">#REF!</definedName>
    <definedName name="K.農村環境保全活動" localSheetId="1">#REF!</definedName>
    <definedName name="K.農村環境保全活動" localSheetId="9">#REF!</definedName>
    <definedName name="K.農村環境保全活動" localSheetId="11">#REF!</definedName>
    <definedName name="K.農村環境保全活動" localSheetId="12">#REF!</definedName>
    <definedName name="K.農村環境保全活動" localSheetId="14">【選択肢】!$Q$44:$Q$56</definedName>
    <definedName name="K.農村環境保全活動">#REF!</definedName>
    <definedName name="L.増進活動" localSheetId="3">【選択肢】!$R$57:$R$64</definedName>
    <definedName name="L.増進活動" localSheetId="7">【選択肢】!$R$57:$R$64</definedName>
    <definedName name="L.増進活動" localSheetId="8">#REF!</definedName>
    <definedName name="L.増進活動" localSheetId="1">#REF!</definedName>
    <definedName name="L.増進活動" localSheetId="9">#REF!</definedName>
    <definedName name="L.増進活動" localSheetId="11">#REF!</definedName>
    <definedName name="L.増進活動" localSheetId="12">#REF!</definedName>
    <definedName name="L.増進活動" localSheetId="14">【選択肢】!$R$57:$R$64</definedName>
    <definedName name="L.増進活動">#REF!</definedName>
    <definedName name="M.長寿命化" localSheetId="3">【選択肢】!$S$66:$S$71</definedName>
    <definedName name="M.長寿命化" localSheetId="7">【選択肢】!$S$66:$S$71</definedName>
    <definedName name="M.長寿命化" localSheetId="8">#REF!</definedName>
    <definedName name="M.長寿命化" localSheetId="1">#REF!</definedName>
    <definedName name="M.長寿命化" localSheetId="9">#REF!</definedName>
    <definedName name="M.長寿命化" localSheetId="11">#REF!</definedName>
    <definedName name="M.長寿命化" localSheetId="12">#REF!</definedName>
    <definedName name="M.長寿命化" localSheetId="14">【選択肢】!$S$66:$S$71</definedName>
    <definedName name="M.長寿命化">#REF!</definedName>
    <definedName name="N.月">#REF!</definedName>
    <definedName name="O.環境負荷低減の取組">#REF!</definedName>
    <definedName name="_xlnm.Print_Area" localSheetId="21">【選択肢】!$Q$74:$S$90</definedName>
    <definedName name="_xlnm.Print_Area" localSheetId="0">はじめに!$A$1:$G$45</definedName>
    <definedName name="_xlnm.Print_Area" localSheetId="3">参４_申請!$A$1:$G$29</definedName>
    <definedName name="_xlnm.Print_Area" localSheetId="4">参４_申請_事業計画!$A$1:$H$52</definedName>
    <definedName name="_xlnm.Print_Area" localSheetId="5">別紙１①!$A$1:$T$69</definedName>
    <definedName name="_xlnm.Print_Area" localSheetId="7">別紙１③!$A$1:$O$36</definedName>
    <definedName name="_xlnm.Print_Area" localSheetId="8">別紙１④!$A$1:$X$287</definedName>
    <definedName name="_xlnm.Print_Area" localSheetId="1">別紙２①!$A$1:$S$140</definedName>
    <definedName name="_xlnm.Print_Area" localSheetId="17">'別紙２②（ネットワーク化活動計画）'!$A$1:$O$23</definedName>
    <definedName name="_xlnm.Print_Area" localSheetId="18">'別紙２③（ネットワーク化）'!$A$1:$O$71</definedName>
    <definedName name="_xlnm.Print_Area" localSheetId="19">'別紙２④（統合）'!$A$1:$O$58</definedName>
    <definedName name="_xlnm.Print_Area" localSheetId="20">'別紙２⑤（多様な組織等の参画）'!$A$1:$N$45</definedName>
    <definedName name="_xlnm.Print_Area" localSheetId="9">別紙３!$A$1:$AI$32</definedName>
    <definedName name="_xlnm.Print_Area" localSheetId="10">別紙４!$A$1:$AT$27</definedName>
    <definedName name="_xlnm.Print_Area" localSheetId="11">別紙５!$A$1:$AG$29</definedName>
    <definedName name="_xlnm.Print_Area" localSheetId="12">別紙６!$A$1:$AG$78</definedName>
    <definedName name="_xlnm.Print_Area" localSheetId="13">別紙７!$A$1:$P$31</definedName>
    <definedName name="_xlnm.Print_Area" localSheetId="14">'別紙７（別添）'!$A$1:$AG$43</definedName>
    <definedName name="_xlnm.Print_Area" localSheetId="15">別紙８!$A$1:$J$46</definedName>
    <definedName name="_xlnm.Print_Area" localSheetId="16">別紙９!$A$1:$J$40</definedName>
    <definedName name="_xlnm.Print_Titles" localSheetId="1">別紙２①!$12:$17</definedName>
    <definedName name="Range1">#REF!,#REF!,#REF!</definedName>
    <definedName name="Range2">#REF!,#REF!,#REF!,#REF!,#REF!,#REF!,#REF!</definedName>
    <definedName name="Range3">#REF!,#REF!,#REF!</definedName>
    <definedName name="ため池">#REF!</definedName>
    <definedName name="夏期湛水">#REF!</definedName>
    <definedName name="該当なし">#REF!</definedName>
    <definedName name="構成員" localSheetId="21">#REF!</definedName>
    <definedName name="構成員" localSheetId="12">#REF!</definedName>
    <definedName name="構成員">#REF!</definedName>
    <definedName name="構成員一覧" localSheetId="12">#REF!</definedName>
    <definedName name="構成員一覧">#REF!</definedName>
    <definedName name="江の設置_作溝実施">#REF!</definedName>
    <definedName name="江の設置_作溝未実施">#REF!</definedName>
    <definedName name="採草放牧地" localSheetId="12">#REF!</definedName>
    <definedName name="採草放牧地">プルダウンリスト!$D$3:$D$10</definedName>
    <definedName name="水路">#REF!</definedName>
    <definedName name="草地" localSheetId="12">#REF!</definedName>
    <definedName name="草地">プルダウンリスト!$C$3:$C$10</definedName>
    <definedName name="地目" localSheetId="21">プルダウンリスト!$A$2:$D$2</definedName>
    <definedName name="地目" localSheetId="12">#REF!</definedName>
    <definedName name="地目">プルダウンリスト!$A$2:$D$2</definedName>
    <definedName name="中干し延期">#REF!</definedName>
    <definedName name="長期中干し">#REF!</definedName>
    <definedName name="直営施工を実施しない場合は○">#REF!</definedName>
    <definedName name="田" localSheetId="12">#REF!</definedName>
    <definedName name="田">プルダウンリスト!$A$3:$A$10</definedName>
    <definedName name="都道府県名">#REF!</definedName>
    <definedName name="冬期湛水">#REF!</definedName>
    <definedName name="農道">#REF!</definedName>
    <definedName name="畑" localSheetId="12">#REF!</definedName>
    <definedName name="畑">プルダウンリスト!$B$3:$B$10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4" l="1"/>
  <c r="P105" i="107" l="1" a="1"/>
  <c r="P105" i="107" s="1"/>
  <c r="R47" i="24"/>
  <c r="G7" i="24"/>
  <c r="O45" i="24" l="1"/>
  <c r="B103" i="54" l="1"/>
  <c r="L60" i="54"/>
  <c r="A1" i="54"/>
  <c r="F6" i="94"/>
  <c r="F5" i="94"/>
  <c r="D21" i="24" l="1"/>
  <c r="D20" i="24"/>
  <c r="D3" i="25" s="1"/>
  <c r="D19" i="24"/>
  <c r="G13" i="24"/>
  <c r="L24" i="75"/>
  <c r="G21" i="75"/>
  <c r="G23" i="75" s="1"/>
  <c r="D47" i="74"/>
  <c r="B11" i="73"/>
  <c r="B6" i="72"/>
  <c r="K103" i="54"/>
  <c r="N90" i="54"/>
  <c r="N89" i="54"/>
  <c r="N88" i="54"/>
  <c r="V56" i="54"/>
  <c r="Q56" i="54"/>
  <c r="L56" i="54"/>
  <c r="G56" i="54"/>
  <c r="H33" i="54"/>
  <c r="A33" i="54"/>
  <c r="H3" i="53"/>
  <c r="O46" i="24"/>
  <c r="G6" i="95"/>
  <c r="G5" i="95"/>
  <c r="F107" i="65"/>
  <c r="U18" i="65"/>
  <c r="E25" i="75" l="1"/>
  <c r="N110" i="54"/>
  <c r="P110" i="54" s="1"/>
  <c r="N119" i="54"/>
  <c r="P119" i="54" s="1"/>
  <c r="A274" i="54" s="1"/>
  <c r="P72" i="54"/>
  <c r="N80" i="54"/>
  <c r="S80" i="54" s="1"/>
  <c r="P88" i="54"/>
  <c r="S88" i="54" s="1"/>
  <c r="P71" i="54"/>
  <c r="A266" i="54" l="1"/>
  <c r="A270" i="54"/>
  <c r="A262" i="54"/>
  <c r="G6" i="65"/>
  <c r="D15" i="69" l="1"/>
  <c r="D43" i="69"/>
  <c r="U20" i="65"/>
  <c r="U21" i="65"/>
  <c r="U22" i="65"/>
  <c r="U23" i="65"/>
  <c r="U24" i="65"/>
  <c r="U25" i="65"/>
  <c r="U26" i="65"/>
  <c r="U27" i="65"/>
  <c r="U28" i="65"/>
  <c r="U29" i="65"/>
  <c r="U30" i="65"/>
  <c r="U31" i="65"/>
  <c r="U32" i="65"/>
  <c r="U33" i="65"/>
  <c r="U34" i="65"/>
  <c r="U35" i="65"/>
  <c r="U36" i="65"/>
  <c r="U37" i="65"/>
  <c r="U38" i="65"/>
  <c r="U39" i="65"/>
  <c r="U40" i="65"/>
  <c r="U41" i="65"/>
  <c r="U42" i="65"/>
  <c r="U43" i="65"/>
  <c r="U44" i="65"/>
  <c r="U45" i="65"/>
  <c r="U46" i="65"/>
  <c r="U47" i="65"/>
  <c r="U48" i="65"/>
  <c r="U49" i="65"/>
  <c r="U50" i="65"/>
  <c r="U51" i="65"/>
  <c r="U52" i="65"/>
  <c r="U53" i="65"/>
  <c r="U54" i="65"/>
  <c r="U55" i="65"/>
  <c r="U56" i="65"/>
  <c r="U57" i="65"/>
  <c r="U58" i="65"/>
  <c r="U59" i="65"/>
  <c r="U60" i="65"/>
  <c r="U61" i="65"/>
  <c r="U62" i="65"/>
  <c r="U63" i="65"/>
  <c r="U64" i="65"/>
  <c r="U65" i="65"/>
  <c r="U66" i="65"/>
  <c r="U67" i="65"/>
  <c r="U68" i="65"/>
  <c r="U69" i="65"/>
  <c r="U70" i="65"/>
  <c r="U71" i="65"/>
  <c r="U72" i="65"/>
  <c r="U73" i="65"/>
  <c r="U74" i="65"/>
  <c r="U75" i="65"/>
  <c r="U76" i="65"/>
  <c r="U77" i="65"/>
  <c r="U78" i="65"/>
  <c r="U79" i="65"/>
  <c r="U80" i="65"/>
  <c r="U81" i="65"/>
  <c r="U82" i="65"/>
  <c r="U83" i="65"/>
  <c r="U84" i="65"/>
  <c r="U85" i="65"/>
  <c r="U86" i="65"/>
  <c r="U87" i="65"/>
  <c r="U88" i="65"/>
  <c r="U89" i="65"/>
  <c r="U90" i="65"/>
  <c r="U91" i="65"/>
  <c r="U92" i="65"/>
  <c r="U93" i="65"/>
  <c r="U94" i="65"/>
  <c r="U95" i="65"/>
  <c r="U96" i="65"/>
  <c r="U97" i="65"/>
  <c r="U98" i="65"/>
  <c r="U99" i="65"/>
  <c r="U100" i="65"/>
  <c r="U101" i="65"/>
  <c r="U102" i="65"/>
  <c r="U103" i="65"/>
  <c r="U104" i="65"/>
  <c r="U105" i="65"/>
  <c r="U19" i="65"/>
  <c r="V60" i="54"/>
  <c r="V59" i="54"/>
  <c r="V58" i="54"/>
  <c r="V57" i="54"/>
  <c r="Q62" i="54"/>
  <c r="Q61" i="54"/>
  <c r="Q60" i="54"/>
  <c r="Q59" i="54"/>
  <c r="Q58" i="54"/>
  <c r="Q57" i="54"/>
  <c r="L61" i="54"/>
  <c r="L59" i="54"/>
  <c r="L58" i="54"/>
  <c r="L57" i="54"/>
  <c r="G61" i="54"/>
  <c r="G60" i="54"/>
  <c r="G59" i="54"/>
  <c r="G58" i="54"/>
  <c r="G57" i="54"/>
  <c r="D48" i="74" l="1"/>
  <c r="D49" i="74"/>
  <c r="D50" i="74"/>
  <c r="D51" i="74"/>
  <c r="D52" i="74"/>
  <c r="B11" i="74"/>
  <c r="G8" i="65" l="1"/>
  <c r="F3" i="25" l="1"/>
  <c r="B3" i="25"/>
  <c r="T71" i="54" l="1"/>
  <c r="A256" i="54" l="1"/>
  <c r="D49" i="69" l="1"/>
  <c r="D21" i="69"/>
  <c r="A259" i="54" l="1"/>
  <c r="O3" i="67" l="1"/>
  <c r="A277" i="54" l="1"/>
  <c r="A265" i="54"/>
  <c r="C3" i="58"/>
  <c r="E44" i="69" l="1"/>
  <c r="E45" i="69"/>
  <c r="E46" i="69"/>
  <c r="E47" i="69"/>
  <c r="E48" i="69"/>
  <c r="E50" i="69"/>
  <c r="E51" i="69"/>
  <c r="E52" i="69"/>
  <c r="E53" i="69"/>
  <c r="E54" i="69"/>
  <c r="E55" i="69"/>
  <c r="E56" i="69"/>
  <c r="E57" i="69"/>
  <c r="E58" i="69"/>
  <c r="E59" i="69"/>
  <c r="E60" i="69"/>
  <c r="E61" i="69"/>
  <c r="E62" i="69"/>
  <c r="E63" i="69"/>
  <c r="E64" i="69"/>
  <c r="E65" i="69"/>
  <c r="E66" i="69"/>
  <c r="E67" i="69"/>
  <c r="E68" i="69"/>
  <c r="E69" i="69"/>
  <c r="E70" i="69"/>
  <c r="E43" i="69"/>
  <c r="D70" i="69"/>
  <c r="D69" i="69"/>
  <c r="D68" i="69"/>
  <c r="D67" i="69"/>
  <c r="D66" i="69"/>
  <c r="D65" i="69"/>
  <c r="D64" i="69"/>
  <c r="D63" i="69"/>
  <c r="D62" i="69"/>
  <c r="D61" i="69"/>
  <c r="D60" i="69"/>
  <c r="D59" i="69"/>
  <c r="D58" i="69"/>
  <c r="D57" i="69"/>
  <c r="D56" i="69"/>
  <c r="D55" i="69"/>
  <c r="D54" i="69"/>
  <c r="D53" i="69"/>
  <c r="D52" i="69"/>
  <c r="D51" i="69"/>
  <c r="D50" i="69"/>
  <c r="D48" i="69"/>
  <c r="D47" i="69"/>
  <c r="D46" i="69"/>
  <c r="D45" i="69"/>
  <c r="D44" i="69"/>
  <c r="D23" i="69"/>
  <c r="D24" i="69"/>
  <c r="D25" i="69"/>
  <c r="D26" i="69"/>
  <c r="D27" i="69"/>
  <c r="D28" i="69"/>
  <c r="D29" i="69"/>
  <c r="D30" i="69"/>
  <c r="D31" i="69"/>
  <c r="D32" i="69"/>
  <c r="D33" i="69"/>
  <c r="D34" i="69"/>
  <c r="D35" i="69"/>
  <c r="D36" i="69"/>
  <c r="D37" i="69"/>
  <c r="D38" i="69"/>
  <c r="D39" i="69"/>
  <c r="D40" i="69"/>
  <c r="D41" i="69"/>
  <c r="D42" i="69"/>
  <c r="D16" i="69"/>
  <c r="D17" i="69"/>
  <c r="D18" i="69"/>
  <c r="D19" i="69"/>
  <c r="D20" i="69"/>
  <c r="D22" i="69"/>
  <c r="I38" i="65"/>
  <c r="J38" i="65" s="1"/>
  <c r="I18" i="65" l="1"/>
  <c r="M56" i="54"/>
  <c r="N56" i="54" s="1"/>
  <c r="H56" i="54"/>
  <c r="I56" i="54" s="1"/>
  <c r="I21" i="65"/>
  <c r="J21" i="65" s="1"/>
  <c r="I49" i="65"/>
  <c r="H59" i="54"/>
  <c r="I59" i="54" s="1"/>
  <c r="R56" i="54"/>
  <c r="S56" i="54" s="1"/>
  <c r="W56" i="54"/>
  <c r="X56" i="54" s="1"/>
  <c r="I105" i="65"/>
  <c r="J105" i="65" s="1"/>
  <c r="I97" i="65"/>
  <c r="J97" i="65" s="1"/>
  <c r="I104" i="65"/>
  <c r="J104" i="65" s="1"/>
  <c r="I90" i="65"/>
  <c r="J90" i="65" s="1"/>
  <c r="I103" i="65"/>
  <c r="J103" i="65" s="1"/>
  <c r="I100" i="65"/>
  <c r="J100" i="65" s="1"/>
  <c r="I98" i="65"/>
  <c r="J98" i="65" s="1"/>
  <c r="I95" i="65"/>
  <c r="J95" i="65" s="1"/>
  <c r="I102" i="65"/>
  <c r="J102" i="65" s="1"/>
  <c r="I101" i="65"/>
  <c r="J101" i="65" s="1"/>
  <c r="I96" i="65"/>
  <c r="J96" i="65" s="1"/>
  <c r="I94" i="65"/>
  <c r="J94" i="65" s="1"/>
  <c r="I99" i="65"/>
  <c r="J99" i="65" s="1"/>
  <c r="I93" i="65"/>
  <c r="J93" i="65" s="1"/>
  <c r="I92" i="65"/>
  <c r="J92" i="65" s="1"/>
  <c r="I91" i="65"/>
  <c r="J91" i="65" s="1"/>
  <c r="E63" i="54"/>
  <c r="I27" i="65"/>
  <c r="J27" i="65" s="1"/>
  <c r="I64" i="65"/>
  <c r="J64" i="65" s="1"/>
  <c r="I74" i="65"/>
  <c r="J74" i="65" s="1"/>
  <c r="I82" i="65"/>
  <c r="J82" i="65" s="1"/>
  <c r="I66" i="65"/>
  <c r="J66" i="65" s="1"/>
  <c r="I72" i="65"/>
  <c r="J72" i="65" s="1"/>
  <c r="I80" i="65"/>
  <c r="J80" i="65" s="1"/>
  <c r="I88" i="65"/>
  <c r="J88" i="65" s="1"/>
  <c r="I61" i="65"/>
  <c r="J61" i="65" s="1"/>
  <c r="I65" i="65"/>
  <c r="J65" i="65" s="1"/>
  <c r="I69" i="65"/>
  <c r="J69" i="65" s="1"/>
  <c r="I73" i="65"/>
  <c r="J73" i="65" s="1"/>
  <c r="I77" i="65"/>
  <c r="J77" i="65" s="1"/>
  <c r="I81" i="65"/>
  <c r="J81" i="65" s="1"/>
  <c r="I85" i="65"/>
  <c r="J85" i="65" s="1"/>
  <c r="I89" i="65"/>
  <c r="J89" i="65" s="1"/>
  <c r="I68" i="65"/>
  <c r="J68" i="65" s="1"/>
  <c r="I78" i="65"/>
  <c r="J78" i="65" s="1"/>
  <c r="I86" i="65"/>
  <c r="J86" i="65" s="1"/>
  <c r="I62" i="65"/>
  <c r="J62" i="65" s="1"/>
  <c r="I70" i="65"/>
  <c r="J70" i="65" s="1"/>
  <c r="I76" i="65"/>
  <c r="J76" i="65" s="1"/>
  <c r="I84" i="65"/>
  <c r="J84" i="65" s="1"/>
  <c r="I63" i="65"/>
  <c r="J63" i="65" s="1"/>
  <c r="I67" i="65"/>
  <c r="J67" i="65" s="1"/>
  <c r="I71" i="65"/>
  <c r="J71" i="65" s="1"/>
  <c r="I75" i="65"/>
  <c r="J75" i="65" s="1"/>
  <c r="I79" i="65"/>
  <c r="J79" i="65" s="1"/>
  <c r="I83" i="65"/>
  <c r="J83" i="65" s="1"/>
  <c r="I87" i="65"/>
  <c r="J87" i="65" s="1"/>
  <c r="I25" i="65"/>
  <c r="J25" i="65" s="1"/>
  <c r="I53" i="65"/>
  <c r="J53" i="65" s="1"/>
  <c r="I50" i="65"/>
  <c r="J50" i="65" s="1"/>
  <c r="I55" i="65"/>
  <c r="J55" i="65" s="1"/>
  <c r="J49" i="65"/>
  <c r="I59" i="65"/>
  <c r="J59" i="65" s="1"/>
  <c r="I52" i="65"/>
  <c r="J52" i="65" s="1"/>
  <c r="I57" i="65"/>
  <c r="J57" i="65" s="1"/>
  <c r="I51" i="65"/>
  <c r="J51" i="65" s="1"/>
  <c r="I56" i="65"/>
  <c r="J56" i="65" s="1"/>
  <c r="I60" i="65"/>
  <c r="J60" i="65" s="1"/>
  <c r="I54" i="65"/>
  <c r="J54" i="65" s="1"/>
  <c r="I58" i="65"/>
  <c r="J58" i="65" s="1"/>
  <c r="H57" i="54"/>
  <c r="I57" i="54" s="1"/>
  <c r="I20" i="65"/>
  <c r="J20" i="65" s="1"/>
  <c r="J18" i="65"/>
  <c r="I47" i="65"/>
  <c r="J47" i="65" s="1"/>
  <c r="W58" i="54"/>
  <c r="X58" i="54" s="1"/>
  <c r="R60" i="54"/>
  <c r="S60" i="54" s="1"/>
  <c r="M60" i="54"/>
  <c r="N60" i="54" s="1"/>
  <c r="H58" i="54"/>
  <c r="I58" i="54" s="1"/>
  <c r="I42" i="65"/>
  <c r="J42" i="65" s="1"/>
  <c r="I34" i="65"/>
  <c r="J34" i="65" s="1"/>
  <c r="I30" i="65"/>
  <c r="J30" i="65" s="1"/>
  <c r="I24" i="65"/>
  <c r="J24" i="65" s="1"/>
  <c r="I48" i="65"/>
  <c r="J48" i="65" s="1"/>
  <c r="W57" i="54"/>
  <c r="X57" i="54" s="1"/>
  <c r="R59" i="54"/>
  <c r="S59" i="54" s="1"/>
  <c r="M59" i="54"/>
  <c r="N59" i="54" s="1"/>
  <c r="H61" i="54"/>
  <c r="I61" i="54" s="1"/>
  <c r="I41" i="65"/>
  <c r="J41" i="65" s="1"/>
  <c r="I37" i="65"/>
  <c r="J37" i="65" s="1"/>
  <c r="I33" i="65"/>
  <c r="J33" i="65" s="1"/>
  <c r="I29" i="65"/>
  <c r="J29" i="65" s="1"/>
  <c r="I45" i="65"/>
  <c r="J45" i="65" s="1"/>
  <c r="W60" i="54"/>
  <c r="X60" i="54" s="1"/>
  <c r="R58" i="54"/>
  <c r="S58" i="54" s="1"/>
  <c r="R62" i="54"/>
  <c r="S62" i="54" s="1"/>
  <c r="M58" i="54"/>
  <c r="N58" i="54" s="1"/>
  <c r="H60" i="54"/>
  <c r="I60" i="54" s="1"/>
  <c r="I44" i="65"/>
  <c r="J44" i="65" s="1"/>
  <c r="I40" i="65"/>
  <c r="J40" i="65" s="1"/>
  <c r="I36" i="65"/>
  <c r="J36" i="65" s="1"/>
  <c r="I32" i="65"/>
  <c r="J32" i="65" s="1"/>
  <c r="I28" i="65"/>
  <c r="J28" i="65" s="1"/>
  <c r="I22" i="65"/>
  <c r="J22" i="65" s="1"/>
  <c r="I26" i="65"/>
  <c r="J26" i="65" s="1"/>
  <c r="I46" i="65"/>
  <c r="J46" i="65" s="1"/>
  <c r="W59" i="54"/>
  <c r="X59" i="54" s="1"/>
  <c r="R57" i="54"/>
  <c r="S57" i="54" s="1"/>
  <c r="R61" i="54"/>
  <c r="S61" i="54" s="1"/>
  <c r="M57" i="54"/>
  <c r="N57" i="54" s="1"/>
  <c r="M61" i="54"/>
  <c r="N61" i="54" s="1"/>
  <c r="I43" i="65"/>
  <c r="J43" i="65" s="1"/>
  <c r="I39" i="65"/>
  <c r="J39" i="65" s="1"/>
  <c r="I35" i="65"/>
  <c r="J35" i="65" s="1"/>
  <c r="I31" i="65"/>
  <c r="J31" i="65" s="1"/>
  <c r="I19" i="65"/>
  <c r="J19" i="65" s="1"/>
  <c r="I23" i="65"/>
  <c r="J23" i="65" s="1"/>
  <c r="O63" i="54"/>
  <c r="T63" i="54"/>
  <c r="J63" i="54"/>
  <c r="N33" i="54"/>
  <c r="I63" i="54" l="1"/>
  <c r="C63" i="54"/>
  <c r="S63" i="54"/>
  <c r="N63" i="54"/>
  <c r="X63" i="54"/>
  <c r="F11" i="74" l="1"/>
  <c r="F15" i="74" s="1"/>
  <c r="F11" i="73"/>
  <c r="F15" i="73" s="1"/>
  <c r="U240" i="54"/>
  <c r="J38" i="24"/>
  <c r="B64" i="24" l="1"/>
  <c r="H3" i="25"/>
  <c r="U191" i="107"/>
  <c r="T191" i="107"/>
  <c r="S191" i="107"/>
  <c r="R191" i="107"/>
  <c r="Q191" i="107"/>
  <c r="P191" i="107"/>
  <c r="U190" i="107"/>
  <c r="T190" i="107"/>
  <c r="S190" i="107"/>
  <c r="R190" i="107"/>
  <c r="Q190" i="107"/>
  <c r="P190" i="107"/>
  <c r="U189" i="107"/>
  <c r="T189" i="107"/>
  <c r="S189" i="107"/>
  <c r="R189" i="107"/>
  <c r="Q189" i="107"/>
  <c r="P189" i="107"/>
  <c r="U188" i="107"/>
  <c r="T188" i="107"/>
  <c r="S188" i="107"/>
  <c r="R188" i="107"/>
  <c r="Q188" i="107"/>
  <c r="P188" i="107"/>
  <c r="U187" i="107"/>
  <c r="T187" i="107"/>
  <c r="S187" i="107"/>
  <c r="R187" i="107"/>
  <c r="Q187" i="107"/>
  <c r="P187" i="107"/>
  <c r="U186" i="107"/>
  <c r="T186" i="107"/>
  <c r="S186" i="107"/>
  <c r="R186" i="107"/>
  <c r="Q186" i="107"/>
  <c r="P186" i="107"/>
  <c r="U185" i="107"/>
  <c r="T185" i="107"/>
  <c r="S185" i="107"/>
  <c r="R185" i="107"/>
  <c r="Q185" i="107"/>
  <c r="P185" i="107"/>
  <c r="U184" i="107"/>
  <c r="T184" i="107"/>
  <c r="S184" i="107"/>
  <c r="R184" i="107"/>
  <c r="Q184" i="107"/>
  <c r="P184" i="107"/>
  <c r="U183" i="107"/>
  <c r="T183" i="107"/>
  <c r="S183" i="107"/>
  <c r="R183" i="107"/>
  <c r="Q183" i="107"/>
  <c r="P183" i="107"/>
  <c r="U182" i="107"/>
  <c r="T182" i="107"/>
  <c r="S182" i="107"/>
  <c r="R182" i="107"/>
  <c r="Q182" i="107"/>
  <c r="P182" i="107"/>
  <c r="U181" i="107"/>
  <c r="T181" i="107"/>
  <c r="S181" i="107"/>
  <c r="R181" i="107"/>
  <c r="Q181" i="107"/>
  <c r="P181" i="107"/>
  <c r="U180" i="107"/>
  <c r="T180" i="107"/>
  <c r="S180" i="107"/>
  <c r="R180" i="107"/>
  <c r="Q180" i="107"/>
  <c r="P180" i="107"/>
  <c r="U179" i="107"/>
  <c r="T179" i="107"/>
  <c r="S179" i="107"/>
  <c r="R179" i="107"/>
  <c r="Q179" i="107"/>
  <c r="P179" i="107"/>
  <c r="U178" i="107"/>
  <c r="T178" i="107"/>
  <c r="S178" i="107"/>
  <c r="R178" i="107"/>
  <c r="Q178" i="107"/>
  <c r="P178" i="107"/>
  <c r="U177" i="107"/>
  <c r="T177" i="107"/>
  <c r="S177" i="107"/>
  <c r="R177" i="107"/>
  <c r="Q177" i="107"/>
  <c r="P177" i="107"/>
  <c r="U176" i="107"/>
  <c r="T176" i="107"/>
  <c r="S176" i="107"/>
  <c r="R176" i="107"/>
  <c r="Q176" i="107"/>
  <c r="P176" i="107"/>
  <c r="U175" i="107"/>
  <c r="T175" i="107"/>
  <c r="S175" i="107"/>
  <c r="R175" i="107"/>
  <c r="Q175" i="107"/>
  <c r="P175" i="107"/>
  <c r="U174" i="107"/>
  <c r="T174" i="107"/>
  <c r="S174" i="107"/>
  <c r="R174" i="107"/>
  <c r="Q174" i="107"/>
  <c r="P174" i="107"/>
  <c r="U173" i="107"/>
  <c r="T173" i="107"/>
  <c r="S173" i="107"/>
  <c r="R173" i="107"/>
  <c r="Q173" i="107"/>
  <c r="P173" i="107"/>
  <c r="U172" i="107"/>
  <c r="T172" i="107"/>
  <c r="S172" i="107"/>
  <c r="R172" i="107"/>
  <c r="Q172" i="107"/>
  <c r="P172" i="107"/>
  <c r="U171" i="107"/>
  <c r="T171" i="107"/>
  <c r="S171" i="107"/>
  <c r="R171" i="107"/>
  <c r="Q171" i="107"/>
  <c r="P171" i="107"/>
  <c r="U170" i="107"/>
  <c r="T170" i="107"/>
  <c r="S170" i="107"/>
  <c r="R170" i="107"/>
  <c r="Q170" i="107"/>
  <c r="P170" i="107"/>
  <c r="U169" i="107"/>
  <c r="T169" i="107"/>
  <c r="S169" i="107"/>
  <c r="R169" i="107"/>
  <c r="Q169" i="107"/>
  <c r="P169" i="107"/>
  <c r="U168" i="107"/>
  <c r="T168" i="107"/>
  <c r="S168" i="107"/>
  <c r="R168" i="107"/>
  <c r="Q168" i="107"/>
  <c r="P168" i="107"/>
  <c r="U167" i="107"/>
  <c r="T167" i="107"/>
  <c r="S167" i="107"/>
  <c r="R167" i="107"/>
  <c r="Q167" i="107"/>
  <c r="P167" i="107"/>
  <c r="U166" i="107"/>
  <c r="T166" i="107"/>
  <c r="S166" i="107"/>
  <c r="R166" i="107"/>
  <c r="Q166" i="107"/>
  <c r="P166" i="107"/>
  <c r="U165" i="107"/>
  <c r="T165" i="107"/>
  <c r="S165" i="107"/>
  <c r="R165" i="107"/>
  <c r="Q165" i="107"/>
  <c r="P165" i="107"/>
  <c r="U164" i="107"/>
  <c r="T164" i="107"/>
  <c r="S164" i="107"/>
  <c r="R164" i="107"/>
  <c r="Q164" i="107"/>
  <c r="P164" i="107"/>
  <c r="U163" i="107"/>
  <c r="T163" i="107"/>
  <c r="S163" i="107"/>
  <c r="R163" i="107"/>
  <c r="Q163" i="107"/>
  <c r="P163" i="107"/>
  <c r="U162" i="107"/>
  <c r="T162" i="107"/>
  <c r="S162" i="107"/>
  <c r="R162" i="107"/>
  <c r="Q162" i="107"/>
  <c r="P162" i="107"/>
  <c r="U161" i="107"/>
  <c r="T161" i="107"/>
  <c r="S161" i="107"/>
  <c r="R161" i="107"/>
  <c r="Q161" i="107"/>
  <c r="P161" i="107"/>
  <c r="U160" i="107"/>
  <c r="T160" i="107"/>
  <c r="S160" i="107"/>
  <c r="R160" i="107"/>
  <c r="Q160" i="107"/>
  <c r="P160" i="107"/>
  <c r="U159" i="107"/>
  <c r="T159" i="107"/>
  <c r="S159" i="107"/>
  <c r="R159" i="107"/>
  <c r="Q159" i="107"/>
  <c r="P159" i="107"/>
  <c r="U158" i="107"/>
  <c r="T158" i="107"/>
  <c r="S158" i="107"/>
  <c r="R158" i="107"/>
  <c r="Q158" i="107"/>
  <c r="P158" i="107"/>
  <c r="U157" i="107"/>
  <c r="T157" i="107"/>
  <c r="S157" i="107"/>
  <c r="R157" i="107"/>
  <c r="Q157" i="107"/>
  <c r="P157" i="107"/>
  <c r="U156" i="107"/>
  <c r="T156" i="107"/>
  <c r="S156" i="107"/>
  <c r="R156" i="107"/>
  <c r="Q156" i="107"/>
  <c r="P156" i="107"/>
  <c r="U155" i="107"/>
  <c r="T155" i="107"/>
  <c r="S155" i="107"/>
  <c r="R155" i="107"/>
  <c r="Q155" i="107"/>
  <c r="P155" i="107"/>
  <c r="U154" i="107"/>
  <c r="T154" i="107"/>
  <c r="S154" i="107"/>
  <c r="R154" i="107"/>
  <c r="Q154" i="107"/>
  <c r="P154" i="107"/>
  <c r="U153" i="107"/>
  <c r="T153" i="107"/>
  <c r="S153" i="107"/>
  <c r="R153" i="107"/>
  <c r="Q153" i="107"/>
  <c r="P153" i="107"/>
  <c r="U152" i="107"/>
  <c r="T152" i="107"/>
  <c r="S152" i="107"/>
  <c r="R152" i="107"/>
  <c r="Q152" i="107"/>
  <c r="P152" i="107"/>
  <c r="U151" i="107"/>
  <c r="T151" i="107"/>
  <c r="S151" i="107"/>
  <c r="R151" i="107"/>
  <c r="Q151" i="107"/>
  <c r="P151" i="107"/>
  <c r="U150" i="107"/>
  <c r="T150" i="107"/>
  <c r="S150" i="107"/>
  <c r="R150" i="107"/>
  <c r="Q150" i="107"/>
  <c r="P150" i="107"/>
  <c r="U149" i="107"/>
  <c r="T149" i="107"/>
  <c r="S149" i="107"/>
  <c r="R149" i="107"/>
  <c r="Q149" i="107"/>
  <c r="P149" i="107"/>
  <c r="U148" i="107"/>
  <c r="T148" i="107"/>
  <c r="S148" i="107"/>
  <c r="R148" i="107"/>
  <c r="Q148" i="107"/>
  <c r="P148" i="107"/>
  <c r="U147" i="107"/>
  <c r="T147" i="107"/>
  <c r="S147" i="107"/>
  <c r="R147" i="107"/>
  <c r="Q147" i="107"/>
  <c r="P147" i="107"/>
  <c r="U146" i="107"/>
  <c r="T146" i="107"/>
  <c r="S146" i="107"/>
  <c r="R146" i="107"/>
  <c r="Q146" i="107"/>
  <c r="P146" i="107"/>
  <c r="U145" i="107"/>
  <c r="T145" i="107"/>
  <c r="S145" i="107"/>
  <c r="R145" i="107"/>
  <c r="Q145" i="107"/>
  <c r="P145" i="107"/>
  <c r="U144" i="107"/>
  <c r="T144" i="107"/>
  <c r="S144" i="107"/>
  <c r="R144" i="107"/>
  <c r="Q144" i="107"/>
  <c r="P144" i="107"/>
  <c r="U143" i="107"/>
  <c r="T143" i="107"/>
  <c r="S143" i="107"/>
  <c r="R143" i="107"/>
  <c r="Q143" i="107"/>
  <c r="P143" i="107"/>
  <c r="U142" i="107"/>
  <c r="T142" i="107"/>
  <c r="S142" i="107"/>
  <c r="R142" i="107"/>
  <c r="Q142" i="107"/>
  <c r="P142" i="107"/>
  <c r="U141" i="107"/>
  <c r="T141" i="107"/>
  <c r="S141" i="107"/>
  <c r="R141" i="107"/>
  <c r="Q141" i="107"/>
  <c r="P141" i="107"/>
  <c r="U140" i="107"/>
  <c r="T140" i="107"/>
  <c r="S140" i="107"/>
  <c r="R140" i="107"/>
  <c r="Q140" i="107"/>
  <c r="P140" i="107"/>
  <c r="U139" i="107"/>
  <c r="T139" i="107"/>
  <c r="S139" i="107"/>
  <c r="R139" i="107"/>
  <c r="Q139" i="107"/>
  <c r="P139" i="107"/>
  <c r="U138" i="107"/>
  <c r="T138" i="107"/>
  <c r="S138" i="107"/>
  <c r="R138" i="107"/>
  <c r="Q138" i="107"/>
  <c r="P138" i="107"/>
  <c r="U137" i="107"/>
  <c r="T137" i="107"/>
  <c r="S137" i="107"/>
  <c r="R137" i="107"/>
  <c r="Q137" i="107"/>
  <c r="P137" i="107"/>
  <c r="U136" i="107"/>
  <c r="T136" i="107"/>
  <c r="S136" i="107"/>
  <c r="R136" i="107"/>
  <c r="Q136" i="107"/>
  <c r="P136" i="107"/>
  <c r="U135" i="107"/>
  <c r="T135" i="107"/>
  <c r="S135" i="107"/>
  <c r="R135" i="107"/>
  <c r="Q135" i="107"/>
  <c r="P135" i="107"/>
  <c r="U134" i="107"/>
  <c r="T134" i="107"/>
  <c r="S134" i="107"/>
  <c r="R134" i="107"/>
  <c r="Q134" i="107"/>
  <c r="P134" i="107"/>
  <c r="U133" i="107"/>
  <c r="T133" i="107"/>
  <c r="S133" i="107"/>
  <c r="R133" i="107"/>
  <c r="Q133" i="107"/>
  <c r="P133" i="107"/>
  <c r="U132" i="107"/>
  <c r="T132" i="107"/>
  <c r="S132" i="107"/>
  <c r="R132" i="107"/>
  <c r="Q132" i="107"/>
  <c r="P132" i="107"/>
  <c r="U131" i="107"/>
  <c r="T131" i="107"/>
  <c r="S131" i="107"/>
  <c r="R131" i="107"/>
  <c r="Q131" i="107"/>
  <c r="P131" i="107"/>
  <c r="U130" i="107"/>
  <c r="T130" i="107"/>
  <c r="S130" i="107"/>
  <c r="R130" i="107"/>
  <c r="Q130" i="107"/>
  <c r="P130" i="107"/>
  <c r="U129" i="107"/>
  <c r="T129" i="107"/>
  <c r="S129" i="107"/>
  <c r="R129" i="107"/>
  <c r="Q129" i="107"/>
  <c r="P129" i="107"/>
  <c r="U128" i="107"/>
  <c r="T128" i="107"/>
  <c r="S128" i="107"/>
  <c r="R128" i="107"/>
  <c r="Q128" i="107"/>
  <c r="P128" i="107"/>
  <c r="U127" i="107"/>
  <c r="T127" i="107"/>
  <c r="S127" i="107"/>
  <c r="R127" i="107"/>
  <c r="Q127" i="107"/>
  <c r="P127" i="107"/>
  <c r="U126" i="107"/>
  <c r="T126" i="107"/>
  <c r="S126" i="107"/>
  <c r="R126" i="107"/>
  <c r="Q126" i="107"/>
  <c r="P126" i="107"/>
  <c r="U125" i="107"/>
  <c r="T125" i="107"/>
  <c r="S125" i="107"/>
  <c r="R125" i="107"/>
  <c r="Q125" i="107"/>
  <c r="P125" i="107"/>
  <c r="U124" i="107"/>
  <c r="T124" i="107"/>
  <c r="S124" i="107"/>
  <c r="R124" i="107"/>
  <c r="Q124" i="107"/>
  <c r="P124" i="107"/>
  <c r="U123" i="107"/>
  <c r="T123" i="107"/>
  <c r="S123" i="107"/>
  <c r="R123" i="107"/>
  <c r="Q123" i="107"/>
  <c r="P123" i="107"/>
  <c r="U122" i="107"/>
  <c r="T122" i="107"/>
  <c r="S122" i="107"/>
  <c r="R122" i="107"/>
  <c r="Q122" i="107"/>
  <c r="P122" i="107"/>
  <c r="U121" i="107"/>
  <c r="T121" i="107"/>
  <c r="S121" i="107"/>
  <c r="R121" i="107"/>
  <c r="Q121" i="107"/>
  <c r="P121" i="107"/>
  <c r="U120" i="107"/>
  <c r="T120" i="107"/>
  <c r="S120" i="107"/>
  <c r="R120" i="107"/>
  <c r="Q120" i="107"/>
  <c r="P120" i="107"/>
  <c r="U119" i="107"/>
  <c r="T119" i="107"/>
  <c r="S119" i="107"/>
  <c r="R119" i="107"/>
  <c r="Q119" i="107"/>
  <c r="P119" i="107"/>
  <c r="U118" i="107"/>
  <c r="T118" i="107"/>
  <c r="S118" i="107"/>
  <c r="R118" i="107"/>
  <c r="Q118" i="107"/>
  <c r="P118" i="107"/>
  <c r="U117" i="107"/>
  <c r="T117" i="107"/>
  <c r="S117" i="107"/>
  <c r="R117" i="107"/>
  <c r="Q117" i="107"/>
  <c r="P117" i="107"/>
  <c r="U116" i="107"/>
  <c r="T116" i="107"/>
  <c r="S116" i="107"/>
  <c r="R116" i="107"/>
  <c r="Q116" i="107"/>
  <c r="P116" i="107"/>
  <c r="U115" i="107"/>
  <c r="T115" i="107"/>
  <c r="S115" i="107"/>
  <c r="R115" i="107"/>
  <c r="Q115" i="107"/>
  <c r="P115" i="107"/>
  <c r="U114" i="107"/>
  <c r="T114" i="107"/>
  <c r="S114" i="107"/>
  <c r="R114" i="107"/>
  <c r="Q114" i="107"/>
  <c r="P114" i="107"/>
  <c r="U113" i="107"/>
  <c r="T113" i="107"/>
  <c r="S113" i="107"/>
  <c r="R113" i="107"/>
  <c r="Q113" i="107"/>
  <c r="P113" i="107"/>
  <c r="U112" i="107"/>
  <c r="T112" i="107"/>
  <c r="S112" i="107"/>
  <c r="R112" i="107"/>
  <c r="Q112" i="107"/>
  <c r="P112" i="107"/>
  <c r="U111" i="107"/>
  <c r="T111" i="107"/>
  <c r="S111" i="107"/>
  <c r="R111" i="107"/>
  <c r="Q111" i="107"/>
  <c r="P111" i="107"/>
  <c r="U110" i="107"/>
  <c r="T110" i="107"/>
  <c r="S110" i="107"/>
  <c r="R110" i="107"/>
  <c r="Q110" i="107"/>
  <c r="P110" i="107"/>
  <c r="U109" i="107"/>
  <c r="T109" i="107"/>
  <c r="S109" i="107"/>
  <c r="R109" i="107"/>
  <c r="Q109" i="107"/>
  <c r="P109" i="107"/>
  <c r="U108" i="107"/>
  <c r="T108" i="107"/>
  <c r="S108" i="107"/>
  <c r="R108" i="107"/>
  <c r="Q108" i="107"/>
  <c r="P108" i="107"/>
  <c r="U107" i="107"/>
  <c r="T107" i="107"/>
  <c r="S107" i="107"/>
  <c r="R107" i="107"/>
  <c r="Q107" i="107"/>
  <c r="P107" i="107"/>
  <c r="U106" i="107"/>
  <c r="T106" i="107"/>
  <c r="S106" i="107"/>
  <c r="R106" i="107"/>
  <c r="Q106" i="107"/>
  <c r="P106" i="107"/>
  <c r="U105" i="107"/>
  <c r="T105" i="107"/>
  <c r="S105" i="107"/>
  <c r="R105" i="107"/>
  <c r="Q105" i="107"/>
</calcChain>
</file>

<file path=xl/comments1.xml><?xml version="1.0" encoding="utf-8"?>
<comments xmlns="http://schemas.openxmlformats.org/spreadsheetml/2006/main">
  <authors>
    <author>作成者</author>
  </authors>
  <commentList>
    <comment ref="E17" authorId="0" shapeId="0">
      <text>
        <r>
          <rPr>
            <b/>
            <sz val="9"/>
            <color indexed="81"/>
            <rFont val="MS P ゴシック"/>
            <family val="3"/>
            <charset val="128"/>
          </rPr>
          <t>「田」として交付申請する場合、畦畔によるたん水機能及び用水路やポンプ等によるかんがい機能(自然にかんがいするものを含みます。)を有している土地か確認してください。</t>
        </r>
      </text>
    </comment>
    <comment ref="F17" authorId="0" shapeId="0">
      <text>
        <r>
          <rPr>
            <b/>
            <sz val="9"/>
            <color indexed="81"/>
            <rFont val="MS P ゴシック"/>
            <family val="3"/>
            <charset val="128"/>
          </rPr>
          <t>宅地、駐車場、資材置き場等に転用されている土地や林地は交付申請面積から除外してください。</t>
        </r>
      </text>
    </comment>
    <comment ref="I17" authorId="0" shapeId="0">
      <text>
        <r>
          <rPr>
            <sz val="9"/>
            <color indexed="81"/>
            <rFont val="MS P ゴシック"/>
            <family val="3"/>
            <charset val="128"/>
          </rPr>
          <t>特認基準の単価が表示のものと異なる場合は、「プルダウンリスト」シートを選択し、Ｃ列が「特認基準」となっている該当する地目に単価を記載してください。</t>
        </r>
      </text>
    </comment>
    <comment ref="J17" authorId="0" shapeId="0">
      <text>
        <r>
          <rPr>
            <sz val="9"/>
            <color indexed="81"/>
            <rFont val="MS P ゴシック"/>
            <family val="3"/>
            <charset val="128"/>
          </rPr>
          <t>この欄の交付額は、一筆ごとに面積×単価（1円未満切り捨て）で表示しています。このため、端数の処理の関係で、この欄の合計と別紙１④の第３の交付額が一致しないことがあります。（交付額は、協定毎の地目・基準別面積に、単価を乗じ算出します。）</t>
        </r>
      </text>
    </comment>
    <comment ref="F107" authorId="0" shapeId="0">
      <text>
        <r>
          <rPr>
            <sz val="9"/>
            <color indexed="81"/>
            <rFont val="MS P ゴシック"/>
            <family val="3"/>
            <charset val="128"/>
          </rPr>
          <t>この欄の合計には「協定に含めない管理すべき農用地」も含んでいます。このため、別紙１④第３の「協定農用地面積」の計と一致しない場合があります。</t>
        </r>
      </text>
    </comment>
  </commentList>
</comments>
</file>

<file path=xl/comments2.xml><?xml version="1.0" encoding="utf-8"?>
<comments xmlns="http://schemas.openxmlformats.org/spreadsheetml/2006/main">
  <authors>
    <author>作成者</author>
  </authors>
  <commentList>
    <comment ref="F21" authorId="0" shapeId="0">
      <text>
        <r>
          <rPr>
            <sz val="9"/>
            <color indexed="81"/>
            <rFont val="MS P ゴシック"/>
            <family val="3"/>
            <charset val="128"/>
          </rPr>
          <t>以下のア～ウのいずれかを選択して下さい。
(ｱ) 集落の取決めの実施等に当たっての集落全体の企画・立案・調整・取りまとめ
(ｲ) 集落の取決めの実施に当たっての地区内の調整・合意形成・取りまとめ
(ｳ) 集落の取決めで定めた活動における地区又は施設単位の各種作業の計画立案・指導</t>
        </r>
      </text>
    </comment>
    <comment ref="E55" authorId="0" shapeId="0">
      <text>
        <r>
          <rPr>
            <sz val="8"/>
            <color indexed="81"/>
            <rFont val="MS P ゴシック"/>
            <family val="3"/>
            <charset val="128"/>
          </rPr>
          <t>交付申請面積は協定毎に、地目別・基準別の面積を小数第一位切り捨て、整数止めで整理します。</t>
        </r>
      </text>
    </comment>
    <comment ref="I55" authorId="0" shapeId="0">
      <text>
        <r>
          <rPr>
            <sz val="8"/>
            <color indexed="81"/>
            <rFont val="MS P ゴシック"/>
            <family val="3"/>
            <charset val="128"/>
          </rPr>
          <t>交付額は、協定毎の地目・基準別面積に、単価を乗じ算出します。この場合、支払額は円単位とし、小数第一位切り捨て、整数止めで整理します。</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<sst xmlns="http://schemas.openxmlformats.org/spreadsheetml/2006/main" count="3434" uniqueCount="1268">
  <si>
    <t>水路</t>
    <rPh sb="0" eb="2">
      <t>スイロ</t>
    </rPh>
    <phoneticPr fontId="4"/>
  </si>
  <si>
    <t>農道</t>
    <rPh sb="0" eb="2">
      <t>ノウドウ</t>
    </rPh>
    <phoneticPr fontId="4"/>
  </si>
  <si>
    <t>ため池</t>
    <rPh sb="2" eb="3">
      <t>イケ</t>
    </rPh>
    <phoneticPr fontId="4"/>
  </si>
  <si>
    <t>田</t>
    <rPh sb="0" eb="1">
      <t>タ</t>
    </rPh>
    <phoneticPr fontId="4"/>
  </si>
  <si>
    <t>地目</t>
    <rPh sb="0" eb="2">
      <t>チモク</t>
    </rPh>
    <phoneticPr fontId="4"/>
  </si>
  <si>
    <t>草地</t>
    <rPh sb="0" eb="2">
      <t>クサチ</t>
    </rPh>
    <phoneticPr fontId="4"/>
  </si>
  <si>
    <t>畑</t>
    <rPh sb="0" eb="1">
      <t>ハタケ</t>
    </rPh>
    <phoneticPr fontId="4"/>
  </si>
  <si>
    <t>活動終了年度</t>
    <rPh sb="0" eb="2">
      <t>カツドウ</t>
    </rPh>
    <rPh sb="2" eb="4">
      <t>シュウリョウ</t>
    </rPh>
    <rPh sb="4" eb="6">
      <t>ネンド</t>
    </rPh>
    <phoneticPr fontId="4"/>
  </si>
  <si>
    <t>Ⅰ．地区の概要</t>
    <rPh sb="2" eb="4">
      <t>チク</t>
    </rPh>
    <rPh sb="5" eb="7">
      <t>ガイヨウ</t>
    </rPh>
    <phoneticPr fontId="4"/>
  </si>
  <si>
    <t>〇</t>
    <phoneticPr fontId="4"/>
  </si>
  <si>
    <t>計</t>
    <rPh sb="0" eb="1">
      <t>ケイ</t>
    </rPh>
    <phoneticPr fontId="4"/>
  </si>
  <si>
    <t>所在地</t>
    <rPh sb="0" eb="3">
      <t>ショザイチ</t>
    </rPh>
    <phoneticPr fontId="4"/>
  </si>
  <si>
    <t>＜活動の計画＞</t>
    <rPh sb="1" eb="3">
      <t>カツドウ</t>
    </rPh>
    <rPh sb="4" eb="6">
      <t>ケイカク</t>
    </rPh>
    <phoneticPr fontId="4"/>
  </si>
  <si>
    <t>別紙　</t>
    <rPh sb="0" eb="2">
      <t>ベッシ</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</si>
  <si>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</si>
  <si>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</si>
  <si>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交付金の
交付年数</t>
    <rPh sb="0" eb="3">
      <t>コウフキン</t>
    </rPh>
    <rPh sb="5" eb="7">
      <t>コウフ</t>
    </rPh>
    <rPh sb="7" eb="9">
      <t>ネンスウ</t>
    </rPh>
    <phoneticPr fontId="4"/>
  </si>
  <si>
    <t>農地維持支払</t>
  </si>
  <si>
    <t>中山間地域等
直接支払</t>
    <phoneticPr fontId="4"/>
  </si>
  <si>
    <t>環境保全型農業直接支払</t>
    <phoneticPr fontId="4"/>
  </si>
  <si>
    <t>採草放牧地</t>
    <rPh sb="0" eb="2">
      <t>サイソウ</t>
    </rPh>
    <rPh sb="2" eb="5">
      <t>ホウボクチ</t>
    </rPh>
    <phoneticPr fontId="4"/>
  </si>
  <si>
    <t>傾斜</t>
    <rPh sb="0" eb="2">
      <t>ケイシャ</t>
    </rPh>
    <phoneticPr fontId="4"/>
  </si>
  <si>
    <t>農業用施設
（多面支払）</t>
    <rPh sb="0" eb="3">
      <t>ノウギョウヨウ</t>
    </rPh>
    <rPh sb="3" eb="5">
      <t>シセツ</t>
    </rPh>
    <rPh sb="7" eb="9">
      <t>タメン</t>
    </rPh>
    <rPh sb="9" eb="11">
      <t>シハラ</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</si>
  <si>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</si>
  <si>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</si>
  <si>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</si>
  <si>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</si>
  <si>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</si>
  <si>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組織名</t>
    <phoneticPr fontId="4"/>
  </si>
  <si>
    <t>代表者氏名</t>
    <phoneticPr fontId="4"/>
  </si>
  <si>
    <t>□</t>
  </si>
  <si>
    <t>Ⅱ． １号事業（多面的機能支払）</t>
    <phoneticPr fontId="4"/>
  </si>
  <si>
    <t>中山間
直払</t>
    <rPh sb="0" eb="3">
      <t>チュウサンカン</t>
    </rPh>
    <rPh sb="4" eb="6">
      <t>チョクバライ</t>
    </rPh>
    <phoneticPr fontId="4"/>
  </si>
  <si>
    <t>環境
直払※２</t>
    <rPh sb="0" eb="2">
      <t>カンキョウ</t>
    </rPh>
    <rPh sb="3" eb="5">
      <t>チョクバライ</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</si>
  <si>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</si>
  <si>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</si>
  <si>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</si>
  <si>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シート名</t>
    <rPh sb="3" eb="4">
      <t>メイ</t>
    </rPh>
    <phoneticPr fontId="4"/>
  </si>
  <si>
    <t>★提出書類と各シートの説明</t>
    <rPh sb="1" eb="3">
      <t>テイシュツ</t>
    </rPh>
    <rPh sb="3" eb="5">
      <t>ショルイ</t>
    </rPh>
    <rPh sb="6" eb="7">
      <t>カク</t>
    </rPh>
    <rPh sb="11" eb="13">
      <t>セツメイ</t>
    </rPh>
    <phoneticPr fontId="4"/>
  </si>
  <si>
    <t>１．事業計画の申請時に提出するもの</t>
    <rPh sb="2" eb="4">
      <t>ジギョウ</t>
    </rPh>
    <rPh sb="4" eb="6">
      <t>ケイカク</t>
    </rPh>
    <rPh sb="7" eb="9">
      <t>シンセイ</t>
    </rPh>
    <rPh sb="9" eb="10">
      <t>トキ</t>
    </rPh>
    <rPh sb="11" eb="13">
      <t>テイシュツ</t>
    </rPh>
    <phoneticPr fontId="4"/>
  </si>
  <si>
    <t>構成員一覧</t>
    <rPh sb="0" eb="3">
      <t>コウセイイン</t>
    </rPh>
    <rPh sb="3" eb="5">
      <t>イチラン</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</si>
  <si>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</si>
  <si>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t>都道府県名</t>
    <rPh sb="0" eb="4">
      <t>トドウフケン</t>
    </rPh>
    <rPh sb="4" eb="5">
      <t>メイ</t>
    </rPh>
    <phoneticPr fontId="4"/>
  </si>
  <si>
    <t>市町村名</t>
    <rPh sb="0" eb="4">
      <t>シチョウソンメイ</t>
    </rPh>
    <phoneticPr fontId="4"/>
  </si>
  <si>
    <t>代表者名</t>
    <rPh sb="0" eb="3">
      <t>ダイヒョウシャ</t>
    </rPh>
    <rPh sb="3" eb="4">
      <t>メイ</t>
    </rPh>
    <phoneticPr fontId="4"/>
  </si>
  <si>
    <t>　←　「都道府県」まで記入してください。</t>
    <rPh sb="4" eb="8">
      <t>トドウフケン</t>
    </rPh>
    <rPh sb="11" eb="13">
      <t>キニュウ</t>
    </rPh>
    <phoneticPr fontId="4"/>
  </si>
  <si>
    <t>　←　「市町村」まで記入してください。</t>
    <rPh sb="4" eb="7">
      <t>シチョウソン</t>
    </rPh>
    <phoneticPr fontId="4"/>
  </si>
  <si>
    <t>Ⅰ．　</t>
    <phoneticPr fontId="4"/>
  </si>
  <si>
    <t>地区の概要（共通）</t>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</si>
  <si>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</si>
  <si>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</si>
  <si>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</si>
  <si>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年当たり
交付金額
上限</t>
    <rPh sb="0" eb="1">
      <t>ネン</t>
    </rPh>
    <rPh sb="1" eb="2">
      <t>ア</t>
    </rPh>
    <rPh sb="5" eb="8">
      <t>コウフキン</t>
    </rPh>
    <rPh sb="8" eb="9">
      <t>ガク</t>
    </rPh>
    <rPh sb="10" eb="12">
      <t>ジョウゲン</t>
    </rPh>
    <phoneticPr fontId="4"/>
  </si>
  <si>
    <t>（別添１）</t>
    <rPh sb="1" eb="3">
      <t>ベッテン</t>
    </rPh>
    <phoneticPr fontId="4"/>
  </si>
  <si>
    <t>・</t>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</si>
  <si>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</si>
  <si>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</si>
  <si>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</si>
  <si>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Ⅲ． ２号事業（中山間地域等直接支払）</t>
    <phoneticPr fontId="4"/>
  </si>
  <si>
    <t>Ⅳ． ３号事業（環境保全型農業直接支払）</t>
    <phoneticPr fontId="4"/>
  </si>
  <si>
    <t>Ⅴ． その他多面的機能の発揮の促進に資する事業に係る計画書</t>
    <phoneticPr fontId="4"/>
  </si>
  <si>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4"/>
  </si>
  <si>
    <t xml:space="preserve"> １．活動期間</t>
    <rPh sb="3" eb="5">
      <t>カツドウ</t>
    </rPh>
    <rPh sb="5" eb="7">
      <t>キカン</t>
    </rPh>
    <phoneticPr fontId="4"/>
  </si>
  <si>
    <t xml:space="preserve"> ２．実施区域内の農用地、施設</t>
    <phoneticPr fontId="4"/>
  </si>
  <si>
    <t xml:space="preserve"> ３．実施区域位置図</t>
    <rPh sb="3" eb="5">
      <t>ジッシ</t>
    </rPh>
    <rPh sb="5" eb="7">
      <t>クイキ</t>
    </rPh>
    <rPh sb="7" eb="9">
      <t>イチ</t>
    </rPh>
    <rPh sb="9" eb="10">
      <t>ズ</t>
    </rPh>
    <phoneticPr fontId="4"/>
  </si>
  <si>
    <t xml:space="preserve"> ４．組織構成員一覧</t>
    <rPh sb="3" eb="5">
      <t>ソシキ</t>
    </rPh>
    <rPh sb="5" eb="8">
      <t>コウセイイン</t>
    </rPh>
    <rPh sb="8" eb="10">
      <t>イチラン</t>
    </rPh>
    <phoneticPr fontId="4"/>
  </si>
  <si>
    <t>重複面積
（多面支払・中山間直払）</t>
    <phoneticPr fontId="4"/>
  </si>
  <si>
    <t>令和</t>
    <rPh sb="0" eb="2">
      <t>レイワ</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</si>
  <si>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</si>
  <si>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　</t>
  </si>
  <si>
    <t>あいうえお集落協定</t>
    <rPh sb="5" eb="7">
      <t>シュウラク</t>
    </rPh>
    <rPh sb="7" eb="9">
      <t>キョウテイ</t>
    </rPh>
    <phoneticPr fontId="4"/>
  </si>
  <si>
    <t>中山間　太郎</t>
    <rPh sb="0" eb="3">
      <t>チュウサンカン</t>
    </rPh>
    <rPh sb="4" eb="6">
      <t>タロウ</t>
    </rPh>
    <phoneticPr fontId="4"/>
  </si>
  <si>
    <t>協定所在地</t>
    <rPh sb="0" eb="2">
      <t>キョウテイ</t>
    </rPh>
    <rPh sb="2" eb="5">
      <t>ショザイチ</t>
    </rPh>
    <phoneticPr fontId="4"/>
  </si>
  <si>
    <t>年度</t>
    <rPh sb="0" eb="2">
      <t>ネンド</t>
    </rPh>
    <phoneticPr fontId="4"/>
  </si>
  <si>
    <t>別紙</t>
    <rPh sb="0" eb="2">
      <t>ベッシ</t>
    </rPh>
    <phoneticPr fontId="4"/>
  </si>
  <si>
    <t>（別添２）</t>
  </si>
  <si>
    <t>氏名
（代表者名、
団体名）</t>
    <rPh sb="0" eb="2">
      <t>シメイ</t>
    </rPh>
    <phoneticPr fontId="4"/>
  </si>
  <si>
    <t>分類
記号</t>
    <rPh sb="0" eb="2">
      <t>ブンルイ</t>
    </rPh>
    <rPh sb="3" eb="5">
      <t>キゴウ</t>
    </rPh>
    <phoneticPr fontId="4"/>
  </si>
  <si>
    <t>○○ ○○</t>
    <phoneticPr fontId="4"/>
  </si>
  <si>
    <t>A</t>
  </si>
  <si>
    <t>カ</t>
  </si>
  <si>
    <t>−</t>
  </si>
  <si>
    <t>C</t>
  </si>
  <si>
    <t>B</t>
  </si>
  <si>
    <t>E</t>
  </si>
  <si>
    <t>代表者</t>
    <rPh sb="0" eb="2">
      <t>ダイヒョウ</t>
    </rPh>
    <rPh sb="2" eb="3">
      <t>シャ</t>
    </rPh>
    <phoneticPr fontId="4"/>
  </si>
  <si>
    <t>書記担当</t>
    <rPh sb="0" eb="2">
      <t>ショキ</t>
    </rPh>
    <rPh sb="2" eb="4">
      <t>タントウ</t>
    </rPh>
    <phoneticPr fontId="4"/>
  </si>
  <si>
    <t>会計担当</t>
    <rPh sb="0" eb="2">
      <t>カイケイ</t>
    </rPh>
    <rPh sb="2" eb="4">
      <t>タントウ</t>
    </rPh>
    <phoneticPr fontId="4"/>
  </si>
  <si>
    <t>○○○○</t>
    <phoneticPr fontId="4"/>
  </si>
  <si>
    <t>農事組合法人 ○○営農</t>
    <rPh sb="0" eb="2">
      <t>ノウジ</t>
    </rPh>
    <rPh sb="2" eb="4">
      <t>クミアイ</t>
    </rPh>
    <rPh sb="4" eb="6">
      <t>ホウジン</t>
    </rPh>
    <rPh sb="9" eb="11">
      <t>エイノウ</t>
    </rPh>
    <phoneticPr fontId="4"/>
  </si>
  <si>
    <t>ア</t>
  </si>
  <si>
    <t>NPO法人 ○○○○</t>
    <rPh sb="3" eb="5">
      <t>ホウジン</t>
    </rPh>
    <phoneticPr fontId="4"/>
  </si>
  <si>
    <t>キ</t>
  </si>
  <si>
    <t>ウ</t>
  </si>
  <si>
    <t>２号事業様式</t>
    <phoneticPr fontId="4"/>
  </si>
  <si>
    <t>（中山間地域等直接支払交付金）</t>
    <phoneticPr fontId="4"/>
  </si>
  <si>
    <t>第１  集落協定の実施体制</t>
    <phoneticPr fontId="4"/>
  </si>
  <si>
    <t>該 当</t>
    <phoneticPr fontId="4"/>
  </si>
  <si>
    <t>〇</t>
  </si>
  <si>
    <t>　（基本分）</t>
    <phoneticPr fontId="4"/>
  </si>
  <si>
    <t>（単位：㎡）</t>
  </si>
  <si>
    <t>田</t>
    <phoneticPr fontId="4"/>
  </si>
  <si>
    <t>草地</t>
    <phoneticPr fontId="4"/>
  </si>
  <si>
    <t>採草放牧地</t>
    <phoneticPr fontId="4"/>
  </si>
  <si>
    <t>面積</t>
    <phoneticPr fontId="4"/>
  </si>
  <si>
    <t>面積</t>
  </si>
  <si>
    <t>協定全体</t>
    <phoneticPr fontId="4"/>
  </si>
  <si>
    <t>小区画・不整形</t>
  </si>
  <si>
    <t>計</t>
    <phoneticPr fontId="4"/>
  </si>
  <si>
    <t>　（加算措置に取り組む場合）</t>
    <phoneticPr fontId="4"/>
  </si>
  <si>
    <t>　１　棚田地域振興活動加算</t>
    <phoneticPr fontId="4"/>
  </si>
  <si>
    <t>面積（㎡）</t>
    <phoneticPr fontId="4"/>
  </si>
  <si>
    <t>田
1/20以上</t>
    <phoneticPr fontId="4"/>
  </si>
  <si>
    <t>畑
15度以上</t>
    <phoneticPr fontId="4"/>
  </si>
  <si>
    <t>　２　超急傾斜農地保全管理加算</t>
    <phoneticPr fontId="4"/>
  </si>
  <si>
    <t>超急傾斜農地保全管理加算</t>
    <phoneticPr fontId="4"/>
  </si>
  <si>
    <t>田
1/10以上</t>
    <phoneticPr fontId="4"/>
  </si>
  <si>
    <t>畑
20度以上</t>
    <phoneticPr fontId="4"/>
  </si>
  <si>
    <t>畑</t>
    <phoneticPr fontId="4"/>
  </si>
  <si>
    <t>○○集落</t>
    <rPh sb="2" eb="4">
      <t>シュウラク</t>
    </rPh>
    <phoneticPr fontId="4"/>
  </si>
  <si>
    <t>　１　集落における将来像</t>
    <phoneticPr fontId="4"/>
  </si>
  <si>
    <t>　集落の目指すべき将来像に○印を記入する（複数可）。</t>
    <phoneticPr fontId="4"/>
  </si>
  <si>
    <t>目指すべき将来像</t>
    <phoneticPr fontId="4"/>
  </si>
  <si>
    <t>①将来にわたり農業生産活動等が可能となる集落内の実施体制構築</t>
    <phoneticPr fontId="4"/>
  </si>
  <si>
    <t>②協定の担い手となる新たな人材の育成・確保</t>
    <phoneticPr fontId="4"/>
  </si>
  <si>
    <t>③協定参加者それぞれが、作物生産、加工・直売等さまざまな工夫により再生産可能な所得を確保</t>
    <phoneticPr fontId="4"/>
  </si>
  <si>
    <t>注）④を選択する場合は将来像を記載。</t>
    <phoneticPr fontId="4"/>
  </si>
  <si>
    <t>２　将来像を実現するための目標と活動計画</t>
    <phoneticPr fontId="4"/>
  </si>
  <si>
    <t>　集落の目指すべき将来像を実現するための活動方策について○印を記入する（複数可）。また、活動方策に対する５年間の活動計画（目標）を記載する。</t>
    <phoneticPr fontId="4"/>
  </si>
  <si>
    <t>活動方策</t>
    <phoneticPr fontId="4"/>
  </si>
  <si>
    <t>活動計画（目標）</t>
    <phoneticPr fontId="4"/>
  </si>
  <si>
    <t>機械・農作業の共同化等営農組織の育成</t>
    <phoneticPr fontId="4"/>
  </si>
  <si>
    <t>高付加価値型農業</t>
    <phoneticPr fontId="4"/>
  </si>
  <si>
    <t>農業生産条件の強化</t>
    <phoneticPr fontId="4"/>
  </si>
  <si>
    <t>担い手への農地集積</t>
    <phoneticPr fontId="4"/>
  </si>
  <si>
    <t>担い手への農作業の委託</t>
    <phoneticPr fontId="4"/>
  </si>
  <si>
    <t>新規就農者等による農業生産</t>
    <phoneticPr fontId="4"/>
  </si>
  <si>
    <t>地場産農産物等の加工・販売</t>
    <phoneticPr fontId="4"/>
  </si>
  <si>
    <t>消費・出資の呼び込み</t>
    <phoneticPr fontId="4"/>
  </si>
  <si>
    <t>共同で支え合う集団的かつ持続可能な体制整備</t>
    <phoneticPr fontId="4"/>
  </si>
  <si>
    <t>注）体制整備単価の取組を行う協定については、第８との整合を図ること。</t>
  </si>
  <si>
    <t>　１  農用地に関する事項</t>
    <phoneticPr fontId="4"/>
  </si>
  <si>
    <t>　以下の項目から１項目以上（２で管理の対象とする水路・農道等が、多面的機能支払交付金実施要綱別紙１第５の２に基づく活動計画に定める施設と同一である場合は、２項目以上）を選択する。</t>
    <phoneticPr fontId="4"/>
  </si>
  <si>
    <t>具　体　的　に　取　り　組　む　行　為</t>
    <phoneticPr fontId="4"/>
  </si>
  <si>
    <t>①耕作放棄されそうな農用地については、集落内外の担い手農家や第３セクター等による利用権の設定等や農作業の委託を行う。</t>
    <phoneticPr fontId="4"/>
  </si>
  <si>
    <t>　２  水路・農道等の管理方法（①②について該当する取組に○印を記入（複数可））</t>
    <phoneticPr fontId="4"/>
  </si>
  <si>
    <t>①水　路</t>
    <phoneticPr fontId="4"/>
  </si>
  <si>
    <t>②農　道</t>
    <phoneticPr fontId="4"/>
  </si>
  <si>
    <t>③その他</t>
    <phoneticPr fontId="4"/>
  </si>
  <si>
    <t>　３　多面的機能を増進する活動として以下の項目から１項目以上選択し、実施する。</t>
    <phoneticPr fontId="4"/>
  </si>
  <si>
    <t>　以下の項目のうち該当項目に○印を記入する。</t>
    <phoneticPr fontId="4"/>
  </si>
  <si>
    <t>①農地と一体となった周辺林地の下草刈り等を行う。</t>
    <phoneticPr fontId="4"/>
  </si>
  <si>
    <t>⑩その他 （　　　　　　　　　　　　　　　　）</t>
    <phoneticPr fontId="4"/>
  </si>
  <si>
    <t>共同取組活動で使用する機械又は使用頻度が高い機械（刈払機等）の安全な使用に関する取組の実施（研修・講習の開催又は参加等）</t>
    <phoneticPr fontId="4"/>
  </si>
  <si>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4"/>
  </si>
  <si>
    <t>　２　次の通り支出する。</t>
    <phoneticPr fontId="4"/>
  </si>
  <si>
    <t>項　　　　　目</t>
    <phoneticPr fontId="4"/>
  </si>
  <si>
    <t>交付金使途の内容(項目)</t>
    <phoneticPr fontId="4"/>
  </si>
  <si>
    <t>金　額</t>
    <phoneticPr fontId="4"/>
  </si>
  <si>
    <t>共同取組活動</t>
    <phoneticPr fontId="4"/>
  </si>
  <si>
    <t>①役員等の各担当者の活動に対する経費</t>
    <phoneticPr fontId="4"/>
  </si>
  <si>
    <t>②農業生産活動等の体制整備に向けた活動等の集落マスタープランの将来像を実現するための活動に対する経費</t>
    <phoneticPr fontId="4"/>
  </si>
  <si>
    <t>③水路、農道等の維持・管理等集落の共同取組活動に要する経費</t>
    <phoneticPr fontId="4"/>
  </si>
  <si>
    <t>④農用地の維持・管理活動を行う者に対する経費</t>
    <phoneticPr fontId="4"/>
  </si>
  <si>
    <t>⑤毎年の積立額又は次年度への繰越予定額</t>
    <phoneticPr fontId="4"/>
  </si>
  <si>
    <t>３のとおり</t>
    <phoneticPr fontId="4"/>
  </si>
  <si>
    <t>　３　交付金の積立・繰越に係る計画</t>
    <phoneticPr fontId="4"/>
  </si>
  <si>
    <t>　　①　交付金の積立</t>
    <phoneticPr fontId="4"/>
  </si>
  <si>
    <t>　　</t>
    <phoneticPr fontId="4"/>
  </si>
  <si>
    <t>（ｱ）積立計画</t>
    <phoneticPr fontId="4"/>
  </si>
  <si>
    <t>積立予定額</t>
    <phoneticPr fontId="4"/>
  </si>
  <si>
    <t>積立累計額</t>
    <phoneticPr fontId="4"/>
  </si>
  <si>
    <t>（ｲ）取り崩し予定等</t>
    <phoneticPr fontId="4"/>
  </si>
  <si>
    <t>　　②　次年度への繰越</t>
    <phoneticPr fontId="4"/>
  </si>
  <si>
    <t>　４　次のとおり支出する。</t>
    <phoneticPr fontId="4"/>
  </si>
  <si>
    <t xml:space="preserve">個 人 配 分 分
</t>
    <phoneticPr fontId="4"/>
  </si>
  <si>
    <t xml:space="preserve">　【加算措置の場合に使用】 </t>
    <phoneticPr fontId="4"/>
  </si>
  <si>
    <t>　次の活動のうち集落として取り組む項目に○印を記入するとともに、取組期間、現状及び達成目標について具体的に記載し、実施する。</t>
    <phoneticPr fontId="4"/>
  </si>
  <si>
    <t>項　　　目</t>
    <phoneticPr fontId="4"/>
  </si>
  <si>
    <t>取組期間</t>
    <phoneticPr fontId="4"/>
  </si>
  <si>
    <t>現状</t>
    <phoneticPr fontId="4"/>
  </si>
  <si>
    <t>達成目標</t>
    <phoneticPr fontId="4"/>
  </si>
  <si>
    <t>①棚田地域振興活動加算</t>
    <phoneticPr fontId="4"/>
  </si>
  <si>
    <t>②超急傾斜農地保全管理加算</t>
    <phoneticPr fontId="4"/>
  </si>
  <si>
    <t>超急傾斜農地
○○団地
対象農用地面積：
●●●㎡ 
（田●●㎡,畑●●㎡）</t>
    <phoneticPr fontId="4"/>
  </si>
  <si>
    <t>注１）</t>
    <phoneticPr fontId="4"/>
  </si>
  <si>
    <t>注２）</t>
    <phoneticPr fontId="4"/>
  </si>
  <si>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4"/>
  </si>
  <si>
    <t>氏　名</t>
    <rPh sb="0" eb="1">
      <t>シ</t>
    </rPh>
    <rPh sb="2" eb="3">
      <t>ナ</t>
    </rPh>
    <phoneticPr fontId="4"/>
  </si>
  <si>
    <t>実施要領の運用第６の１の(1)のオの役割</t>
    <phoneticPr fontId="4"/>
  </si>
  <si>
    <t>活動の対象地区又は施設</t>
    <phoneticPr fontId="4"/>
  </si>
  <si>
    <t>活動内容</t>
    <phoneticPr fontId="4"/>
  </si>
  <si>
    <t>イ</t>
  </si>
  <si>
    <t>集落全体</t>
    <rPh sb="0" eb="2">
      <t>シュウラク</t>
    </rPh>
    <rPh sb="2" eb="4">
      <t>ゼンタイ</t>
    </rPh>
    <phoneticPr fontId="4"/>
  </si>
  <si>
    <t>○○地区</t>
    <rPh sb="2" eb="4">
      <t>チク</t>
    </rPh>
    <phoneticPr fontId="4"/>
  </si>
  <si>
    <t>★記入の手順と注意事項</t>
    <rPh sb="1" eb="3">
      <t>キニュウ</t>
    </rPh>
    <rPh sb="4" eb="6">
      <t>テジュン</t>
    </rPh>
    <rPh sb="7" eb="9">
      <t>チュウイ</t>
    </rPh>
    <rPh sb="9" eb="11">
      <t>ジコウ</t>
    </rPh>
    <phoneticPr fontId="4"/>
  </si>
  <si>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4"/>
  </si>
  <si>
    <t>協定参加者数（人）</t>
    <rPh sb="0" eb="2">
      <t>キョウテイ</t>
    </rPh>
    <rPh sb="2" eb="5">
      <t>サンカシャ</t>
    </rPh>
    <rPh sb="5" eb="6">
      <t>スウ</t>
    </rPh>
    <rPh sb="7" eb="8">
      <t>ニン</t>
    </rPh>
    <phoneticPr fontId="4"/>
  </si>
  <si>
    <t>地域区分</t>
    <rPh sb="0" eb="2">
      <t>チイキ</t>
    </rPh>
    <rPh sb="2" eb="4">
      <t>クブン</t>
    </rPh>
    <phoneticPr fontId="4"/>
  </si>
  <si>
    <t>一団の農用地名</t>
    <rPh sb="0" eb="2">
      <t>イチダン</t>
    </rPh>
    <rPh sb="3" eb="6">
      <t>ノウヨウチ</t>
    </rPh>
    <rPh sb="6" eb="7">
      <t>メイ</t>
    </rPh>
    <phoneticPr fontId="4"/>
  </si>
  <si>
    <t>団地名</t>
    <rPh sb="0" eb="2">
      <t>ダンチ</t>
    </rPh>
    <rPh sb="2" eb="3">
      <t>メイ</t>
    </rPh>
    <phoneticPr fontId="4"/>
  </si>
  <si>
    <t>地番</t>
    <rPh sb="0" eb="2">
      <t>チバン</t>
    </rPh>
    <phoneticPr fontId="4"/>
  </si>
  <si>
    <t>面積(㎡)</t>
    <rPh sb="0" eb="2">
      <t>メンセキ</t>
    </rPh>
    <phoneticPr fontId="4"/>
  </si>
  <si>
    <t>10a当たりの単価(円)</t>
    <phoneticPr fontId="4"/>
  </si>
  <si>
    <t>交付額(円)</t>
    <phoneticPr fontId="4"/>
  </si>
  <si>
    <t>地番</t>
    <phoneticPr fontId="4"/>
  </si>
  <si>
    <t>地目</t>
    <phoneticPr fontId="4"/>
  </si>
  <si>
    <t>小区画・不整形</t>
    <phoneticPr fontId="4"/>
  </si>
  <si>
    <t>協定農用地の概要</t>
    <phoneticPr fontId="4"/>
  </si>
  <si>
    <t>【市町村名：　　　　　　　】</t>
    <phoneticPr fontId="4"/>
  </si>
  <si>
    <t>交付対象者の氏名・名称</t>
    <phoneticPr fontId="4"/>
  </si>
  <si>
    <t>字</t>
    <phoneticPr fontId="4"/>
  </si>
  <si>
    <t>傾斜度</t>
    <phoneticPr fontId="4"/>
  </si>
  <si>
    <t>10ａ当たりの単価</t>
    <phoneticPr fontId="4"/>
  </si>
  <si>
    <t>交付額</t>
    <phoneticPr fontId="4"/>
  </si>
  <si>
    <t>設定
権利等</t>
    <phoneticPr fontId="4"/>
  </si>
  <si>
    <t>設定権利者等名(出し手)</t>
    <phoneticPr fontId="4"/>
  </si>
  <si>
    <t>始期</t>
    <phoneticPr fontId="4"/>
  </si>
  <si>
    <t>終期</t>
    <phoneticPr fontId="4"/>
  </si>
  <si>
    <t>交付金の使用方法</t>
    <phoneticPr fontId="4"/>
  </si>
  <si>
    <t>【集落協定の場合】</t>
  </si>
  <si>
    <t>注２)  注１に該当する者の個人配分に充てる引受地のみを記入。</t>
    <phoneticPr fontId="4"/>
  </si>
  <si>
    <t>注３)  使用方法には、受託者(注１に該当する者)の受取額を記入。</t>
    <phoneticPr fontId="4"/>
  </si>
  <si>
    <t>農作業受委託契約書（様式例）</t>
    <phoneticPr fontId="4"/>
  </si>
  <si>
    <t>　受託者及び委託者は、この契約書の定めるところにより農作業受委託契約を締結する。この契約書は、２通作成して受託者及び委託者がそれぞれ１通所持する。</t>
    <phoneticPr fontId="4"/>
  </si>
  <si>
    <t>令和　年　月　日</t>
    <phoneticPr fontId="4"/>
  </si>
  <si>
    <t>受託者（以下「甲」という。）</t>
  </si>
  <si>
    <t>（住所）</t>
  </si>
  <si>
    <t>（氏名）</t>
  </si>
  <si>
    <t>委託者（以下「乙」という。）</t>
    <phoneticPr fontId="4"/>
  </si>
  <si>
    <t>（氏名）</t>
    <phoneticPr fontId="4"/>
  </si>
  <si>
    <t>１　農作業受委託の内容</t>
    <phoneticPr fontId="4"/>
  </si>
  <si>
    <t>　甲は、この契約書に定めるところにより乙により、別表に記載する農作業を受託し、善良なる管理者の注意をもって農作業を実施するものとする。</t>
    <phoneticPr fontId="4"/>
  </si>
  <si>
    <t>　乙は、甲が農作業を円滑に行えるよう作付けに十分な配慮をする。</t>
    <phoneticPr fontId="4"/>
  </si>
  <si>
    <t>２　受託料の支払方法</t>
    <phoneticPr fontId="4"/>
  </si>
  <si>
    <t>　乙は、別表に記載された農作業に対して、同表に記載された金額の受託料を同表に記載された方法により甲に支払う。</t>
    <phoneticPr fontId="4"/>
  </si>
  <si>
    <t>３　契約の変更</t>
    <phoneticPr fontId="4"/>
  </si>
  <si>
    <t>　契約事項を変更する場合には、甲、乙合意の上、その変更事項をこの契約書に明記する。</t>
    <phoneticPr fontId="4"/>
  </si>
  <si>
    <t>（別　表）</t>
    <rPh sb="1" eb="2">
      <t>ベツ</t>
    </rPh>
    <rPh sb="3" eb="4">
      <t>オモテ</t>
    </rPh>
    <phoneticPr fontId="4"/>
  </si>
  <si>
    <t>地　番</t>
    <phoneticPr fontId="4"/>
  </si>
  <si>
    <t>地　目</t>
    <phoneticPr fontId="4"/>
  </si>
  <si>
    <t>面　積
（㎡）</t>
    <phoneticPr fontId="4"/>
  </si>
  <si>
    <t>作　物</t>
    <phoneticPr fontId="4"/>
  </si>
  <si>
    <t>作　業
種　類</t>
    <phoneticPr fontId="4"/>
  </si>
  <si>
    <t>期間</t>
    <phoneticPr fontId="4"/>
  </si>
  <si>
    <t>受託料の額(円)</t>
    <phoneticPr fontId="4"/>
  </si>
  <si>
    <t>支　払
方　法</t>
    <phoneticPr fontId="4"/>
  </si>
  <si>
    <t>通年・期間の別</t>
    <phoneticPr fontId="4"/>
  </si>
  <si>
    <t xml:space="preserve">作業名
</t>
    <phoneticPr fontId="4"/>
  </si>
  <si>
    <t xml:space="preserve">始期
</t>
    <phoneticPr fontId="4"/>
  </si>
  <si>
    <t xml:space="preserve">終期
</t>
    <phoneticPr fontId="4"/>
  </si>
  <si>
    <t>合　計</t>
    <rPh sb="0" eb="1">
      <t>ゴウ</t>
    </rPh>
    <rPh sb="2" eb="3">
      <t>ケイ</t>
    </rPh>
    <phoneticPr fontId="4"/>
  </si>
  <si>
    <t>急傾斜</t>
    <rPh sb="0" eb="3">
      <t>キュウケイシャ</t>
    </rPh>
    <phoneticPr fontId="4"/>
  </si>
  <si>
    <t>特認基準</t>
    <rPh sb="0" eb="2">
      <t>トクニン</t>
    </rPh>
    <rPh sb="2" eb="4">
      <t>キジュン</t>
    </rPh>
    <phoneticPr fontId="4"/>
  </si>
  <si>
    <t>○○町○○番の１</t>
    <rPh sb="2" eb="3">
      <t>マチ</t>
    </rPh>
    <rPh sb="5" eb="6">
      <t>バン</t>
    </rPh>
    <phoneticPr fontId="4"/>
  </si>
  <si>
    <t>農林太郎</t>
    <rPh sb="0" eb="2">
      <t>ノウリン</t>
    </rPh>
    <rPh sb="2" eb="4">
      <t>タロウ</t>
    </rPh>
    <phoneticPr fontId="4"/>
  </si>
  <si>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phoneticPr fontId="4"/>
  </si>
  <si>
    <t>○○の実施に当たって集落全体の企画・立案・取りまとめを行う</t>
    <phoneticPr fontId="4"/>
  </si>
  <si>
    <t>（別紙様式４）</t>
    <phoneticPr fontId="4"/>
  </si>
  <si>
    <t>事業名
(工期)</t>
    <rPh sb="0" eb="1">
      <t>コト</t>
    </rPh>
    <rPh sb="1" eb="2">
      <t>ギョウ</t>
    </rPh>
    <rPh sb="2" eb="3">
      <t>メイ</t>
    </rPh>
    <rPh sb="5" eb="7">
      <t>コウキ</t>
    </rPh>
    <phoneticPr fontId="4"/>
  </si>
  <si>
    <t>都道府
県名</t>
    <phoneticPr fontId="4"/>
  </si>
  <si>
    <t>関係市町村名</t>
    <phoneticPr fontId="4"/>
  </si>
  <si>
    <t>地 区 名</t>
    <phoneticPr fontId="4"/>
  </si>
  <si>
    <t>通　年　施　行　実　施　計　画</t>
    <phoneticPr fontId="4"/>
  </si>
  <si>
    <t>区　分</t>
    <rPh sb="0" eb="1">
      <t>ク</t>
    </rPh>
    <rPh sb="2" eb="3">
      <t>ブン</t>
    </rPh>
    <phoneticPr fontId="4"/>
  </si>
  <si>
    <t>年度工事実施予定区域</t>
    <phoneticPr fontId="4"/>
  </si>
  <si>
    <t>工事計画期間及び稲作期間</t>
    <phoneticPr fontId="4"/>
  </si>
  <si>
    <t>実施
面積
(ha)</t>
    <phoneticPr fontId="4"/>
  </si>
  <si>
    <t>うち対
象農用
地面積
(ha)</t>
    <phoneticPr fontId="4"/>
  </si>
  <si>
    <t>令和　　年</t>
    <phoneticPr fontId="4"/>
  </si>
  <si>
    <t>うち土地改良
通年施行面積(ha)</t>
    <phoneticPr fontId="4"/>
  </si>
  <si>
    <t>４月</t>
    <phoneticPr fontId="4"/>
  </si>
  <si>
    <t>５月</t>
    <phoneticPr fontId="4"/>
  </si>
  <si>
    <t>６月</t>
    <phoneticPr fontId="4"/>
  </si>
  <si>
    <t>７月</t>
    <phoneticPr fontId="4"/>
  </si>
  <si>
    <t>８月</t>
    <phoneticPr fontId="4"/>
  </si>
  <si>
    <t>９月</t>
    <phoneticPr fontId="4"/>
  </si>
  <si>
    <t>10月</t>
  </si>
  <si>
    <t>11月</t>
  </si>
  <si>
    <t>12月</t>
  </si>
  <si>
    <t>１月</t>
    <phoneticPr fontId="4"/>
  </si>
  <si>
    <t>２月</t>
  </si>
  <si>
    <t>３月</t>
  </si>
  <si>
    <t>工区</t>
    <phoneticPr fontId="4"/>
  </si>
  <si>
    <t>注１）工区の区分は、区画整理その他面的工事に係る通年施行区域の計画発注工区によるものとする。</t>
    <phoneticPr fontId="4"/>
  </si>
  <si>
    <t>注２）対象農用地面積は、中山間地域等直接支払交付金実施要領第４の２の対象農用地の面積をいう。</t>
    <phoneticPr fontId="4"/>
  </si>
  <si>
    <t>注３）土地改良通年施行面積は、集落協定等に記載された面積とする（なお、現況の各筆ごとの識別が可能な図面</t>
    <phoneticPr fontId="4"/>
  </si>
  <si>
    <t>（１／1,000～１／5,000程度）に通年施行区域を赤色で表示したものを添付すること。）。</t>
    <phoneticPr fontId="4"/>
  </si>
  <si>
    <t>（別紙様式５）</t>
    <rPh sb="1" eb="3">
      <t>ベッシ</t>
    </rPh>
    <rPh sb="3" eb="5">
      <t>ヨウシキ</t>
    </rPh>
    <phoneticPr fontId="4"/>
  </si>
  <si>
    <t>農業所得の確認に関する承諾書</t>
    <phoneticPr fontId="4"/>
  </si>
  <si>
    <t>住　所</t>
    <phoneticPr fontId="4"/>
  </si>
  <si>
    <t>氏　名（農 業 者）</t>
    <phoneticPr fontId="4"/>
  </si>
  <si>
    <t>注２）承諾のない場合は、交付金の交付の対象者となることが確認できないため、本交付金の実施ができない場合がある。</t>
    <phoneticPr fontId="4"/>
  </si>
  <si>
    <t>注３）対象者は、個人又は一戸一法人で、協定に位置づけられている農用地の管理を行っている者。</t>
    <phoneticPr fontId="4"/>
  </si>
  <si>
    <t>特認地域</t>
  </si>
  <si>
    <t>単価一覧</t>
    <rPh sb="0" eb="2">
      <t>タンカ</t>
    </rPh>
    <rPh sb="2" eb="4">
      <t>イチラン</t>
    </rPh>
    <phoneticPr fontId="4"/>
  </si>
  <si>
    <t>田</t>
    <rPh sb="0" eb="1">
      <t>デン</t>
    </rPh>
    <phoneticPr fontId="4"/>
  </si>
  <si>
    <t>緩傾斜</t>
    <rPh sb="0" eb="3">
      <t>カンケイシャ</t>
    </rPh>
    <phoneticPr fontId="4"/>
  </si>
  <si>
    <t>高齢化・耕作放棄率</t>
    <rPh sb="0" eb="3">
      <t>コウレイカ</t>
    </rPh>
    <rPh sb="4" eb="6">
      <t>コウサク</t>
    </rPh>
    <rPh sb="6" eb="8">
      <t>ホウキ</t>
    </rPh>
    <rPh sb="8" eb="9">
      <t>リツ</t>
    </rPh>
    <phoneticPr fontId="4"/>
  </si>
  <si>
    <t>交付対象外</t>
    <rPh sb="0" eb="2">
      <t>コウフ</t>
    </rPh>
    <rPh sb="2" eb="4">
      <t>タイショウ</t>
    </rPh>
    <rPh sb="4" eb="5">
      <t>ガイ</t>
    </rPh>
    <phoneticPr fontId="4"/>
  </si>
  <si>
    <t>協定に含めない管理すべき農用地</t>
    <rPh sb="0" eb="2">
      <t>キョウテイ</t>
    </rPh>
    <rPh sb="3" eb="4">
      <t>フク</t>
    </rPh>
    <rPh sb="7" eb="9">
      <t>カンリ</t>
    </rPh>
    <rPh sb="12" eb="15">
      <t>ノウヨウチ</t>
    </rPh>
    <phoneticPr fontId="4"/>
  </si>
  <si>
    <t>畑</t>
    <rPh sb="0" eb="1">
      <t>ハタ</t>
    </rPh>
    <phoneticPr fontId="4"/>
  </si>
  <si>
    <t>草地</t>
    <rPh sb="0" eb="2">
      <t>ソウチ</t>
    </rPh>
    <phoneticPr fontId="4"/>
  </si>
  <si>
    <t>採草放牧地</t>
    <rPh sb="0" eb="2">
      <t>サイソウ</t>
    </rPh>
    <rPh sb="2" eb="4">
      <t>ホウボク</t>
    </rPh>
    <rPh sb="4" eb="5">
      <t>チ</t>
    </rPh>
    <phoneticPr fontId="4"/>
  </si>
  <si>
    <t>草地比率の高い草地</t>
    <rPh sb="0" eb="2">
      <t>ソウチ</t>
    </rPh>
    <rPh sb="2" eb="4">
      <t>ヒリツ</t>
    </rPh>
    <rPh sb="5" eb="6">
      <t>タカ</t>
    </rPh>
    <rPh sb="7" eb="9">
      <t>ソウチ</t>
    </rPh>
    <phoneticPr fontId="4"/>
  </si>
  <si>
    <t>地目、傾斜</t>
    <rPh sb="0" eb="2">
      <t>チモク</t>
    </rPh>
    <rPh sb="3" eb="5">
      <t>ケイシャ</t>
    </rPh>
    <phoneticPr fontId="4"/>
  </si>
  <si>
    <t>交付単価</t>
    <rPh sb="0" eb="2">
      <t>コウフ</t>
    </rPh>
    <rPh sb="2" eb="4">
      <t>タンカ</t>
    </rPh>
    <phoneticPr fontId="4"/>
  </si>
  <si>
    <t>○○町○○番の２</t>
    <rPh sb="2" eb="3">
      <t>マチ</t>
    </rPh>
    <rPh sb="5" eb="6">
      <t>バン</t>
    </rPh>
    <phoneticPr fontId="4"/>
  </si>
  <si>
    <t>○○町○○番の３</t>
    <rPh sb="2" eb="3">
      <t>マチ</t>
    </rPh>
    <rPh sb="5" eb="6">
      <t>バン</t>
    </rPh>
    <phoneticPr fontId="4"/>
  </si>
  <si>
    <t>○○町○○番の４</t>
    <rPh sb="2" eb="3">
      <t>マチ</t>
    </rPh>
    <rPh sb="5" eb="6">
      <t>バン</t>
    </rPh>
    <phoneticPr fontId="4"/>
  </si>
  <si>
    <t>○○町○○番の５</t>
    <rPh sb="2" eb="3">
      <t>マチ</t>
    </rPh>
    <rPh sb="5" eb="6">
      <t>バン</t>
    </rPh>
    <phoneticPr fontId="4"/>
  </si>
  <si>
    <t>○○町○○番の６</t>
    <rPh sb="2" eb="3">
      <t>マチ</t>
    </rPh>
    <rPh sb="5" eb="6">
      <t>バン</t>
    </rPh>
    <phoneticPr fontId="4"/>
  </si>
  <si>
    <t>○○町○○番の７</t>
    <rPh sb="2" eb="3">
      <t>マチ</t>
    </rPh>
    <rPh sb="5" eb="6">
      <t>バン</t>
    </rPh>
    <phoneticPr fontId="4"/>
  </si>
  <si>
    <t>○○町○○番の８</t>
    <rPh sb="2" eb="3">
      <t>マチ</t>
    </rPh>
    <rPh sb="5" eb="6">
      <t>バン</t>
    </rPh>
    <phoneticPr fontId="4"/>
  </si>
  <si>
    <t>農用地の現況及び活動内容</t>
    <phoneticPr fontId="4"/>
  </si>
  <si>
    <t>土地改良通年施行</t>
    <phoneticPr fontId="4"/>
  </si>
  <si>
    <t>○○町○○番の９</t>
    <rPh sb="2" eb="3">
      <t>マチ</t>
    </rPh>
    <rPh sb="5" eb="6">
      <t>バン</t>
    </rPh>
    <phoneticPr fontId="4"/>
  </si>
  <si>
    <t>○○町○○番の１０</t>
    <rPh sb="2" eb="3">
      <t>マチ</t>
    </rPh>
    <rPh sb="5" eb="6">
      <t>バン</t>
    </rPh>
    <phoneticPr fontId="4"/>
  </si>
  <si>
    <t>F</t>
  </si>
  <si>
    <t>G</t>
  </si>
  <si>
    <t>H</t>
  </si>
  <si>
    <t>I</t>
  </si>
  <si>
    <t>J</t>
  </si>
  <si>
    <t>○○ ○○土地改良区</t>
    <rPh sb="5" eb="7">
      <t>トチ</t>
    </rPh>
    <rPh sb="7" eb="9">
      <t>カイリョウ</t>
    </rPh>
    <rPh sb="9" eb="10">
      <t>ク</t>
    </rPh>
    <phoneticPr fontId="4"/>
  </si>
  <si>
    <t>K</t>
  </si>
  <si>
    <t>L</t>
  </si>
  <si>
    <t>M</t>
  </si>
  <si>
    <t>エ</t>
  </si>
  <si>
    <t>ケ</t>
  </si>
  <si>
    <t>農事組合法人 ××営農</t>
    <rPh sb="0" eb="2">
      <t>ノウジ</t>
    </rPh>
    <rPh sb="2" eb="4">
      <t>クミアイ</t>
    </rPh>
    <rPh sb="4" eb="6">
      <t>ホウジン</t>
    </rPh>
    <rPh sb="9" eb="11">
      <t>エイノウ</t>
    </rPh>
    <phoneticPr fontId="4"/>
  </si>
  <si>
    <t>○○組合</t>
    <rPh sb="2" eb="4">
      <t>クミアイ</t>
    </rPh>
    <phoneticPr fontId="4"/>
  </si>
  <si>
    <t>××組合</t>
    <rPh sb="2" eb="4">
      <t>クミアイ</t>
    </rPh>
    <phoneticPr fontId="4"/>
  </si>
  <si>
    <t>ア</t>
    <phoneticPr fontId="4"/>
  </si>
  <si>
    <t>中核的リーダーの人数（人）</t>
    <rPh sb="0" eb="3">
      <t>チュウカクテキ</t>
    </rPh>
    <rPh sb="8" eb="10">
      <t>ニンズウ</t>
    </rPh>
    <rPh sb="11" eb="12">
      <t>ニン</t>
    </rPh>
    <phoneticPr fontId="4"/>
  </si>
  <si>
    <t>協定参加者に占める中核的リーダーの割合（％）</t>
    <rPh sb="0" eb="2">
      <t>キョウテイ</t>
    </rPh>
    <rPh sb="2" eb="5">
      <t>サンカシャ</t>
    </rPh>
    <rPh sb="6" eb="7">
      <t>シ</t>
    </rPh>
    <rPh sb="9" eb="12">
      <t>チュウカクテキ</t>
    </rPh>
    <rPh sb="17" eb="19">
      <t>ワリアイ</t>
    </rPh>
    <phoneticPr fontId="4"/>
  </si>
  <si>
    <t>○○の実施に当たって○○地区の企画・立案・取りまとめを行う</t>
    <rPh sb="12" eb="14">
      <t>チク</t>
    </rPh>
    <phoneticPr fontId="4"/>
  </si>
  <si>
    <t>行を追加する場合はこれより上の行をコピーして「コピーしたセルの挿入」をしてください。</t>
    <rPh sb="0" eb="1">
      <t>ギョウ</t>
    </rPh>
    <rPh sb="2" eb="4">
      <t>ツイカ</t>
    </rPh>
    <rPh sb="6" eb="8">
      <t>バアイ</t>
    </rPh>
    <rPh sb="13" eb="14">
      <t>ウエ</t>
    </rPh>
    <rPh sb="15" eb="16">
      <t>ギョウ</t>
    </rPh>
    <rPh sb="31" eb="33">
      <t>ソウニュウ</t>
    </rPh>
    <phoneticPr fontId="4"/>
  </si>
  <si>
    <t>単価区分</t>
    <rPh sb="0" eb="2">
      <t>タンカ</t>
    </rPh>
    <rPh sb="2" eb="4">
      <t>クブン</t>
    </rPh>
    <phoneticPr fontId="4"/>
  </si>
  <si>
    <t>ア）水路清掃</t>
    <phoneticPr fontId="4"/>
  </si>
  <si>
    <t>イ）草刈り</t>
    <phoneticPr fontId="4"/>
  </si>
  <si>
    <t>ア）簡易補修</t>
    <rPh sb="2" eb="4">
      <t>カンイ</t>
    </rPh>
    <rPh sb="4" eb="6">
      <t>ホシュウ</t>
    </rPh>
    <phoneticPr fontId="4"/>
  </si>
  <si>
    <t>】</t>
    <phoneticPr fontId="4"/>
  </si>
  <si>
    <t>）</t>
    <phoneticPr fontId="4"/>
  </si>
  <si>
    <t>（配分割合：</t>
    <phoneticPr fontId="4"/>
  </si>
  <si>
    <t>年度</t>
    <rPh sb="0" eb="2">
      <t>ネンド</t>
    </rPh>
    <phoneticPr fontId="4"/>
  </si>
  <si>
    <t>～</t>
    <phoneticPr fontId="4"/>
  </si>
  <si>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4"/>
  </si>
  <si>
    <t>対象農用地面積（㎡）</t>
    <phoneticPr fontId="4"/>
  </si>
  <si>
    <t>○○を実施する</t>
    <rPh sb="3" eb="5">
      <t>ジッシ</t>
    </rPh>
    <phoneticPr fontId="4"/>
  </si>
  <si>
    <t>１　集落協定の管理体制（構成員の役割分担）</t>
    <phoneticPr fontId="4"/>
  </si>
  <si>
    <t>役職名等</t>
  </si>
  <si>
    <t>氏名</t>
    <rPh sb="0" eb="2">
      <t>シメイ</t>
    </rPh>
    <phoneticPr fontId="4"/>
  </si>
  <si>
    <t>代表者</t>
    <rPh sb="0" eb="3">
      <t>ダイヒョウシャ</t>
    </rPh>
    <phoneticPr fontId="4"/>
  </si>
  <si>
    <t>書記担当</t>
    <phoneticPr fontId="4"/>
  </si>
  <si>
    <t>会計担当</t>
    <phoneticPr fontId="4"/>
  </si>
  <si>
    <t>共同機械担当</t>
    <phoneticPr fontId="4"/>
  </si>
  <si>
    <t>土地改良施設担当</t>
    <phoneticPr fontId="4"/>
  </si>
  <si>
    <t>法面点検担当</t>
    <phoneticPr fontId="4"/>
  </si>
  <si>
    <t>注）事務作業が一部の者に集中して過大な負担となっていないか、事務作業を担う者への報酬が適正な水準となっているか等について、協定参加者で確認すること。</t>
    <phoneticPr fontId="4"/>
  </si>
  <si>
    <t>２　集落協定上の基幹的活動において中核的なリーダーとしての役割を果たす担い手として指定する者</t>
    <phoneticPr fontId="4"/>
  </si>
  <si>
    <t>第２  農用地の管理方法</t>
    <phoneticPr fontId="4"/>
  </si>
  <si>
    <t>　以下の項目のうち該当項目に○印を記入</t>
    <phoneticPr fontId="4"/>
  </si>
  <si>
    <t>内                 容</t>
    <phoneticPr fontId="4"/>
  </si>
  <si>
    <t>(1) 農用地</t>
    <phoneticPr fontId="4"/>
  </si>
  <si>
    <t>①耕作者が農作業を継続できなくなった場合には、速やかに農業委員会のあっせんを受ける。</t>
    <phoneticPr fontId="4"/>
  </si>
  <si>
    <t>②農業公社が受託する。</t>
    <phoneticPr fontId="4"/>
  </si>
  <si>
    <t>③集落協定参加者が協定内容に従って管理する。</t>
    <phoneticPr fontId="4"/>
  </si>
  <si>
    <t>④その他（　　　　　　　　　　　　　　　　）</t>
    <phoneticPr fontId="4"/>
  </si>
  <si>
    <t>(2) 水路・農道等</t>
    <phoneticPr fontId="4"/>
  </si>
  <si>
    <t>①協定参加者全員で泥上げ、草刈りを行う。</t>
    <phoneticPr fontId="4"/>
  </si>
  <si>
    <t>②集落申し合わせ事項により定期的な除草等の作業を行う。</t>
    <phoneticPr fontId="4"/>
  </si>
  <si>
    <t>第３　協定対象となる農用地</t>
    <phoneticPr fontId="4"/>
  </si>
  <si>
    <t>第４  集落マスタープラン（必須事項）</t>
    <phoneticPr fontId="4"/>
  </si>
  <si>
    <t>協定農用地
面積</t>
    <phoneticPr fontId="4"/>
  </si>
  <si>
    <t>③既荒廃農地を協定農用地に含めない場合には、協定農用地に悪影響を与えないよう草刈り、防虫対策等の保全管理を行う。</t>
    <phoneticPr fontId="4"/>
  </si>
  <si>
    <t>④農地法面の崩壊を未然に防止するため、集落内の担い手を中心に定期的な点検を行う。　</t>
    <phoneticPr fontId="4"/>
  </si>
  <si>
    <t>⑤協定農用地への柵、ネット等の設置等により鳥獣害防止対策を行う。</t>
    <phoneticPr fontId="4"/>
  </si>
  <si>
    <t>②棚田オーナー制度の実施、市民農園・体験農園の開設・運営を行う。</t>
    <phoneticPr fontId="4"/>
  </si>
  <si>
    <t>⑨堆きゅう肥の施肥、拮抗植物の利用、アイガモ・鯉の利用、輪作の徹底、緑肥作物の作付け等を行う。</t>
    <phoneticPr fontId="4"/>
  </si>
  <si>
    <t>③景観作物を作付ける。</t>
    <phoneticPr fontId="4"/>
  </si>
  <si>
    <t>④土壌流亡に配慮した営農を行う（等高線栽培、根の張る植物を畝間に植栽）。</t>
    <phoneticPr fontId="4"/>
  </si>
  <si>
    <t>⑤体験民宿を実施する（グリーン・ツーリズム）。</t>
    <phoneticPr fontId="4"/>
  </si>
  <si>
    <t>⑥魚類・昆虫類の保護を行う（ビオトープの確保）。</t>
    <phoneticPr fontId="4"/>
  </si>
  <si>
    <t>⑦冬期の湛水化、不作付地での水張り等の鳥類の餌場の確保を図る。</t>
    <phoneticPr fontId="4"/>
  </si>
  <si>
    <t>⑧粗放的畜産を行う。</t>
    <phoneticPr fontId="4"/>
  </si>
  <si>
    <t>　【体制整備単価の場合に使用】</t>
    <phoneticPr fontId="4"/>
  </si>
  <si>
    <t>第８  農業生産活動等の体制整備として取り組むべき事項（体制整備単価交付必須事項）</t>
    <phoneticPr fontId="4"/>
  </si>
  <si>
    <t>取　り　組　む　べ　き　事　項</t>
    <phoneticPr fontId="4"/>
  </si>
  <si>
    <t>第９　加算措置適用のために取り組むべき事項（加算措置必須要件）</t>
    <phoneticPr fontId="4"/>
  </si>
  <si>
    <t>（別紙様式３）</t>
    <rPh sb="1" eb="3">
      <t>ベッシ</t>
    </rPh>
    <rPh sb="3" eb="5">
      <t>ヨウシキ</t>
    </rPh>
    <phoneticPr fontId="4"/>
  </si>
  <si>
    <t>協定対象施設の管理方法</t>
    <phoneticPr fontId="4"/>
  </si>
  <si>
    <t>区   分</t>
    <phoneticPr fontId="4"/>
  </si>
  <si>
    <t>施　 　設</t>
    <phoneticPr fontId="4"/>
  </si>
  <si>
    <t>管理作業者</t>
    <phoneticPr fontId="4"/>
  </si>
  <si>
    <t>管理方法等</t>
    <phoneticPr fontId="4"/>
  </si>
  <si>
    <t xml:space="preserve"> 管理作業の
 代  表  者</t>
    <phoneticPr fontId="4"/>
  </si>
  <si>
    <t>用水路</t>
    <rPh sb="0" eb="1">
      <t>ヨウ</t>
    </rPh>
    <phoneticPr fontId="4"/>
  </si>
  <si>
    <t>排水路</t>
    <phoneticPr fontId="4"/>
  </si>
  <si>
    <t>傾斜</t>
    <rPh sb="0" eb="2">
      <t>ケイシャ</t>
    </rPh>
    <phoneticPr fontId="4"/>
  </si>
  <si>
    <t>耕作地</t>
    <rPh sb="0" eb="2">
      <t>コウサク</t>
    </rPh>
    <rPh sb="2" eb="3">
      <t>チ</t>
    </rPh>
    <phoneticPr fontId="4"/>
  </si>
  <si>
    <t>その他（具体的活動内容欄に記入）</t>
    <rPh sb="4" eb="7">
      <t>グタイテキ</t>
    </rPh>
    <rPh sb="7" eb="9">
      <t>カツドウ</t>
    </rPh>
    <rPh sb="9" eb="11">
      <t>ナイヨウ</t>
    </rPh>
    <rPh sb="11" eb="12">
      <t>ラン</t>
    </rPh>
    <phoneticPr fontId="4"/>
  </si>
  <si>
    <t>農用地の現況</t>
    <phoneticPr fontId="4"/>
  </si>
  <si>
    <t>第５　農業生産活動等として取り組むべき事項</t>
    <phoneticPr fontId="4"/>
  </si>
  <si>
    <t>第６　促進計画の「その他促進計画の実施に関し当該市町村が必要と認める事項」により
　　規定すべき事項</t>
    <phoneticPr fontId="4"/>
  </si>
  <si>
    <t>第７  交付金の使用方法等</t>
    <phoneticPr fontId="4"/>
  </si>
  <si>
    <t>棚田地域振興活動加算</t>
    <phoneticPr fontId="4"/>
  </si>
  <si>
    <t>　多面的機能支払交付金実施要綱別紙１第５の２に基づく活動計画に定める施設と同一。</t>
    <phoneticPr fontId="4"/>
  </si>
  <si>
    <t>　</t>
    <phoneticPr fontId="4"/>
  </si>
  <si>
    <t>A1団地</t>
    <rPh sb="2" eb="4">
      <t>ダンチ</t>
    </rPh>
    <phoneticPr fontId="4"/>
  </si>
  <si>
    <t>B1団地</t>
    <rPh sb="2" eb="4">
      <t>ダンチ</t>
    </rPh>
    <phoneticPr fontId="4"/>
  </si>
  <si>
    <t>B2団地</t>
    <rPh sb="2" eb="4">
      <t>ダンチ</t>
    </rPh>
    <phoneticPr fontId="4"/>
  </si>
  <si>
    <t>B3団地</t>
    <rPh sb="2" eb="4">
      <t>ダンチ</t>
    </rPh>
    <phoneticPr fontId="4"/>
  </si>
  <si>
    <t>B4団地</t>
    <rPh sb="2" eb="4">
      <t>ダンチ</t>
    </rPh>
    <phoneticPr fontId="4"/>
  </si>
  <si>
    <t>B5団地</t>
    <rPh sb="2" eb="4">
      <t>ダンチ</t>
    </rPh>
    <phoneticPr fontId="4"/>
  </si>
  <si>
    <t>B6団地</t>
    <rPh sb="2" eb="4">
      <t>ダンチ</t>
    </rPh>
    <phoneticPr fontId="4"/>
  </si>
  <si>
    <t>B7団地</t>
    <rPh sb="2" eb="4">
      <t>ダンチ</t>
    </rPh>
    <phoneticPr fontId="4"/>
  </si>
  <si>
    <t>B8団地</t>
    <rPh sb="2" eb="4">
      <t>ダンチ</t>
    </rPh>
    <phoneticPr fontId="4"/>
  </si>
  <si>
    <t>C1団地</t>
    <rPh sb="2" eb="4">
      <t>ダンチ</t>
    </rPh>
    <phoneticPr fontId="4"/>
  </si>
  <si>
    <t>D1団地</t>
    <rPh sb="2" eb="4">
      <t>ダンチ</t>
    </rPh>
    <phoneticPr fontId="4"/>
  </si>
  <si>
    <t>○○町○○番の２４</t>
    <rPh sb="2" eb="3">
      <t>マチ</t>
    </rPh>
    <rPh sb="5" eb="6">
      <t>バン</t>
    </rPh>
    <phoneticPr fontId="4"/>
  </si>
  <si>
    <t>○○町○○番の２５</t>
    <rPh sb="2" eb="3">
      <t>マチ</t>
    </rPh>
    <rPh sb="5" eb="6">
      <t>バン</t>
    </rPh>
    <phoneticPr fontId="4"/>
  </si>
  <si>
    <t>体験農園を実施し、都市住民との交流を深める。</t>
    <rPh sb="0" eb="2">
      <t>タイケン</t>
    </rPh>
    <rPh sb="2" eb="4">
      <t>ノウエン</t>
    </rPh>
    <rPh sb="5" eb="7">
      <t>ジッシ</t>
    </rPh>
    <rPh sb="9" eb="11">
      <t>トシ</t>
    </rPh>
    <rPh sb="11" eb="13">
      <t>ジュウミン</t>
    </rPh>
    <rPh sb="15" eb="17">
      <t>コウリュウ</t>
    </rPh>
    <rPh sb="18" eb="19">
      <t>フカ</t>
    </rPh>
    <phoneticPr fontId="4"/>
  </si>
  <si>
    <t>○○○○他</t>
    <rPh sb="4" eb="5">
      <t>ホカ</t>
    </rPh>
    <phoneticPr fontId="4"/>
  </si>
  <si>
    <t>○○○○</t>
  </si>
  <si>
    <t>E1団地</t>
    <rPh sb="2" eb="4">
      <t>ダンチ</t>
    </rPh>
    <phoneticPr fontId="4"/>
  </si>
  <si>
    <t>F1団地</t>
    <rPh sb="2" eb="4">
      <t>ダンチ</t>
    </rPh>
    <phoneticPr fontId="4"/>
  </si>
  <si>
    <t>超急傾斜農地
棚田地域振興農地のうち</t>
    <rPh sb="0" eb="1">
      <t>チョウ</t>
    </rPh>
    <rPh sb="1" eb="4">
      <t>キュウケイシャ</t>
    </rPh>
    <rPh sb="4" eb="6">
      <t>ノウチ</t>
    </rPh>
    <phoneticPr fontId="4"/>
  </si>
  <si>
    <t>こちらのセルには関数が入っているので変更しないでください。</t>
    <rPh sb="8" eb="10">
      <t>カンスウ</t>
    </rPh>
    <rPh sb="11" eb="12">
      <t>ハイ</t>
    </rPh>
    <rPh sb="18" eb="20">
      <t>ヘンコウ</t>
    </rPh>
    <phoneticPr fontId="4"/>
  </si>
  <si>
    <t>〇</t>
    <phoneticPr fontId="4"/>
  </si>
  <si>
    <t>〇</t>
    <phoneticPr fontId="4"/>
  </si>
  <si>
    <r>
      <t>・</t>
    </r>
    <r>
      <rPr>
        <b/>
        <u/>
        <sz val="10"/>
        <color rgb="FFFF0000"/>
        <rFont val="HG丸ｺﾞｼｯｸM-PRO"/>
        <family val="3"/>
        <charset val="128"/>
      </rPr>
      <t>市町村に提出する前に、自動集計された箇所も含め、誤りがないかご確認ください。</t>
    </r>
    <rPh sb="12" eb="14">
      <t>ジドウ</t>
    </rPh>
    <rPh sb="14" eb="16">
      <t>シュウケイ</t>
    </rPh>
    <rPh sb="19" eb="21">
      <t>カショ</t>
    </rPh>
    <rPh sb="22" eb="23">
      <t>フク</t>
    </rPh>
    <rPh sb="25" eb="26">
      <t>アヤマ</t>
    </rPh>
    <rPh sb="32" eb="34">
      <t>カクニン</t>
    </rPh>
    <phoneticPr fontId="4"/>
  </si>
  <si>
    <t>その他</t>
    <rPh sb="2" eb="3">
      <t>タ</t>
    </rPh>
    <phoneticPr fontId="4"/>
  </si>
  <si>
    <t>・画面上部に右のような表示が出た場合は「コンテンツの有効化」を押してください。</t>
    <rPh sb="1" eb="3">
      <t>ガメン</t>
    </rPh>
    <rPh sb="3" eb="5">
      <t>ジョウブ</t>
    </rPh>
    <rPh sb="6" eb="7">
      <t>ミギ</t>
    </rPh>
    <rPh sb="11" eb="13">
      <t>ヒョウジ</t>
    </rPh>
    <rPh sb="14" eb="15">
      <t>デ</t>
    </rPh>
    <rPh sb="16" eb="18">
      <t>バアイ</t>
    </rPh>
    <rPh sb="26" eb="28">
      <t>ユウコウ</t>
    </rPh>
    <rPh sb="28" eb="29">
      <t>カ</t>
    </rPh>
    <rPh sb="31" eb="32">
      <t>オ</t>
    </rPh>
    <phoneticPr fontId="4"/>
  </si>
  <si>
    <t>年齢分類記号リスト</t>
    <rPh sb="0" eb="2">
      <t>ネンレイ</t>
    </rPh>
    <rPh sb="2" eb="4">
      <t>ブンルイ</t>
    </rPh>
    <rPh sb="4" eb="6">
      <t>キゴウ</t>
    </rPh>
    <phoneticPr fontId="4"/>
  </si>
  <si>
    <t>農用地の内訳等及びネットワーク化活動計画</t>
    <phoneticPr fontId="4"/>
  </si>
  <si>
    <t>注１）「農用地の内訳等」は集落協定書に添付し、提出期限（当該年度の６月30日、令和７年度においては８月31日）までに協定農用地の存する市町村長に提出する。</t>
    <phoneticPr fontId="4"/>
  </si>
  <si>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4"/>
  </si>
  <si>
    <t>解消する遊休農地面積</t>
    <rPh sb="0" eb="2">
      <t>カイショウ</t>
    </rPh>
    <rPh sb="4" eb="5">
      <t>アソ</t>
    </rPh>
    <rPh sb="5" eb="6">
      <t>ヤス</t>
    </rPh>
    <rPh sb="6" eb="8">
      <t>ノウチ</t>
    </rPh>
    <rPh sb="8" eb="10">
      <t>メンセキ</t>
    </rPh>
    <phoneticPr fontId="4"/>
  </si>
  <si>
    <t>円</t>
    <rPh sb="0" eb="1">
      <t>エン</t>
    </rPh>
    <phoneticPr fontId="4"/>
  </si>
  <si>
    <t>注２：多面的機能支払に取り組む場合は、「分類番号」を分類番号リストの１～13から選択。</t>
    <phoneticPr fontId="4"/>
  </si>
  <si>
    <t>注３：「農業者」とは、協定に位置付けられている農用地において農業生産活動等（多面的機能支払においては、耕作又は養畜）を実施する農業者又は団体である。</t>
    <phoneticPr fontId="4"/>
  </si>
  <si>
    <t>注５：他の市町村で環境保全型農業直接支払を実施している場合は、その市町村名を全て記載すること。</t>
    <phoneticPr fontId="4"/>
  </si>
  <si>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4"/>
  </si>
  <si>
    <t>注７：「多面的機能支払」のみに取り組む場合、住所の記入は不要。</t>
    <phoneticPr fontId="4"/>
  </si>
  <si>
    <t>中山間地域等直接支払分類記号リスト</t>
    <phoneticPr fontId="4"/>
  </si>
  <si>
    <t>多面的機能支払分類番号リスト</t>
    <phoneticPr fontId="4"/>
  </si>
  <si>
    <t>多面的機能支払</t>
    <rPh sb="0" eb="7">
      <t>タメンテキキノウシハライ</t>
    </rPh>
    <phoneticPr fontId="4"/>
  </si>
  <si>
    <t>○</t>
    <phoneticPr fontId="4"/>
  </si>
  <si>
    <t>中山間地域等直接支払</t>
    <phoneticPr fontId="4"/>
  </si>
  <si>
    <t>他の市町村で環境保全型農業直接支払を実施している場合は、その市町村名を全て記載</t>
    <phoneticPr fontId="4"/>
  </si>
  <si>
    <t>備考
活動支援班員</t>
    <rPh sb="0" eb="2">
      <t>ビコウ</t>
    </rPh>
    <rPh sb="4" eb="6">
      <t>カツドウ</t>
    </rPh>
    <rPh sb="6" eb="8">
      <t>シエン</t>
    </rPh>
    <rPh sb="8" eb="10">
      <t>ハンイン</t>
    </rPh>
    <phoneticPr fontId="4"/>
  </si>
  <si>
    <t>みどり認定</t>
    <rPh sb="3" eb="5">
      <t>ニンテイ</t>
    </rPh>
    <phoneticPr fontId="4"/>
  </si>
  <si>
    <t>認定済</t>
    <phoneticPr fontId="4"/>
  </si>
  <si>
    <t>申請中又は申請予定</t>
    <phoneticPr fontId="4"/>
  </si>
  <si>
    <t>申請予定無し</t>
    <phoneticPr fontId="4"/>
  </si>
  <si>
    <t>年齢
分類
記号</t>
    <rPh sb="0" eb="2">
      <t>ネンレイ</t>
    </rPh>
    <rPh sb="3" eb="5">
      <t>ブンルイ</t>
    </rPh>
    <rPh sb="6" eb="7">
      <t>キ</t>
    </rPh>
    <phoneticPr fontId="4"/>
  </si>
  <si>
    <t>役職名</t>
    <rPh sb="0" eb="3">
      <t>ヤクショクメイ</t>
    </rPh>
    <phoneticPr fontId="4"/>
  </si>
  <si>
    <t>住所</t>
    <phoneticPr fontId="4"/>
  </si>
  <si>
    <t>注１）面積×上限単価（円）は、面積（㎡）の千分の一の値に上限単価（円/10a）を乗じた額とする。</t>
    <phoneticPr fontId="4"/>
  </si>
  <si>
    <t>注２）加算上限額（円）は、面積×上限単価（円）の合計額とする。</t>
    <phoneticPr fontId="4"/>
  </si>
  <si>
    <t>　３　ネットワーク化加算</t>
    <phoneticPr fontId="4"/>
  </si>
  <si>
    <t>上限単価
（円/10a）</t>
    <rPh sb="0" eb="2">
      <t>ジョウゲン</t>
    </rPh>
    <phoneticPr fontId="4"/>
  </si>
  <si>
    <t>面積×上限単価
（円）</t>
    <rPh sb="3" eb="5">
      <t>ジョウゲン</t>
    </rPh>
    <phoneticPr fontId="4"/>
  </si>
  <si>
    <t>加算上限額
（円）</t>
    <rPh sb="2" eb="4">
      <t>ジョウゲン</t>
    </rPh>
    <phoneticPr fontId="4"/>
  </si>
  <si>
    <t>注２）加算上限額（円）は、面積×上限単価の計（円）及び100万円のうち、いずれか低い額とする。ただし、統合については、統合前の協定単位で上限を設定する。</t>
    <phoneticPr fontId="4"/>
  </si>
  <si>
    <t>ネットワーク化加算</t>
    <phoneticPr fontId="4"/>
  </si>
  <si>
    <t>上限
単価</t>
    <rPh sb="0" eb="2">
      <t>ジョウゲン</t>
    </rPh>
    <phoneticPr fontId="4"/>
  </si>
  <si>
    <t>交付
上限額</t>
    <rPh sb="3" eb="5">
      <t>ジョウゲン</t>
    </rPh>
    <phoneticPr fontId="4"/>
  </si>
  <si>
    <t>交付基準（傾斜等）</t>
    <phoneticPr fontId="4"/>
  </si>
  <si>
    <t>上限単価
(円/10a)</t>
    <rPh sb="0" eb="2">
      <t>ジョウゲン</t>
    </rPh>
    <phoneticPr fontId="4"/>
  </si>
  <si>
    <t>面積×上限単価の計
（円）</t>
    <rPh sb="3" eb="5">
      <t>ジョウゲン</t>
    </rPh>
    <phoneticPr fontId="4"/>
  </si>
  <si>
    <t>加算上限額
（円）</t>
    <rPh sb="0" eb="2">
      <t>カサン</t>
    </rPh>
    <phoneticPr fontId="4"/>
  </si>
  <si>
    <t>　　ネットワーク化又は統合状況</t>
    <rPh sb="8" eb="9">
      <t>カ</t>
    </rPh>
    <rPh sb="9" eb="10">
      <t>マタ</t>
    </rPh>
    <phoneticPr fontId="4"/>
  </si>
  <si>
    <t>統合する集落協定名</t>
    <rPh sb="0" eb="2">
      <t>トウゴウ</t>
    </rPh>
    <rPh sb="4" eb="6">
      <t>シュウラク</t>
    </rPh>
    <rPh sb="8" eb="9">
      <t>メイ</t>
    </rPh>
    <phoneticPr fontId="4"/>
  </si>
  <si>
    <t>　　４　スマート農業加算</t>
    <rPh sb="8" eb="10">
      <t>ノウギョウ</t>
    </rPh>
    <phoneticPr fontId="4"/>
  </si>
  <si>
    <t>スマート農業加算</t>
    <rPh sb="4" eb="6">
      <t>ノウギョウ</t>
    </rPh>
    <phoneticPr fontId="4"/>
  </si>
  <si>
    <t>注２）加算上限額（円）は、面積×上限単価（円）及び200万円のうち、いずれか低い額とする。</t>
    <phoneticPr fontId="4"/>
  </si>
  <si>
    <t>加算上限額
（円）</t>
    <rPh sb="0" eb="2">
      <t>カサン</t>
    </rPh>
    <rPh sb="2" eb="5">
      <t>ジョウゲンガク</t>
    </rPh>
    <phoneticPr fontId="4"/>
  </si>
  <si>
    <t>　　５　集落機能強化加算の経過措置</t>
    <rPh sb="4" eb="12">
      <t>シュウラクキノウキョウカカサン</t>
    </rPh>
    <rPh sb="13" eb="17">
      <t>ケイカソチ</t>
    </rPh>
    <phoneticPr fontId="4"/>
  </si>
  <si>
    <t>注１）面積×上限単価（円）は、面積（㎡）の千分の一の値に上限単価（円/10a）を乗じた額とする。</t>
    <phoneticPr fontId="4"/>
  </si>
  <si>
    <t>集落機能強化加算の経過措置</t>
    <phoneticPr fontId="4"/>
  </si>
  <si>
    <t>○農用地の内訳等</t>
    <phoneticPr fontId="4"/>
  </si>
  <si>
    <t>⑤農用地の管理</t>
    <rPh sb="1" eb="4">
      <t>ノウヨウチ</t>
    </rPh>
    <rPh sb="5" eb="7">
      <t>カンリ</t>
    </rPh>
    <phoneticPr fontId="4"/>
  </si>
  <si>
    <t>⑥管理者</t>
    <rPh sb="1" eb="4">
      <t>カンリシャ</t>
    </rPh>
    <phoneticPr fontId="4"/>
  </si>
  <si>
    <t>⑦個人配分を受ける所得超過者の引受地</t>
    <phoneticPr fontId="4"/>
  </si>
  <si>
    <t>②既荒廃農地を協定農用地に含める場合には、荒廃農地の復旧又は畜産的利用を行う。</t>
    <phoneticPr fontId="4"/>
  </si>
  <si>
    <t>⑥作業道の設置、排水改良等簡易な基盤整備を行う。</t>
    <phoneticPr fontId="4"/>
  </si>
  <si>
    <t>⑦定農用地における農業生産活動が維持されるよう担い手（認定農業者、これに準ずるものとして市町村長が認定した者、第３セクター、特定農業法人、農業協同組合、生産組織等）を確保する。</t>
    <phoneticPr fontId="4"/>
  </si>
  <si>
    <t>⑧集落の新たな雇用創出や地域経済の活性化に資する地場農産物の加工・販売を行う。</t>
    <phoneticPr fontId="4"/>
  </si>
  <si>
    <t>⑨その他（土地改良事業、災害復旧及び地目変換（田から畑等へ）等）</t>
    <phoneticPr fontId="4"/>
  </si>
  <si>
    <t>役員報酬</t>
    <rPh sb="2" eb="4">
      <t>ホウシュウ</t>
    </rPh>
    <phoneticPr fontId="4"/>
  </si>
  <si>
    <t>研修会開催費</t>
    <phoneticPr fontId="4"/>
  </si>
  <si>
    <t>農産物等の販売促進関係費</t>
    <phoneticPr fontId="4"/>
  </si>
  <si>
    <t>都市住民との交流促進関係費</t>
    <phoneticPr fontId="4"/>
  </si>
  <si>
    <t>法人設立関係費</t>
    <phoneticPr fontId="4"/>
  </si>
  <si>
    <t>土地利用調整関係費</t>
    <phoneticPr fontId="4"/>
  </si>
  <si>
    <t>道・水路管理費</t>
    <phoneticPr fontId="4"/>
  </si>
  <si>
    <t>（うち道・水路整備費）</t>
    <phoneticPr fontId="4"/>
  </si>
  <si>
    <t>農地管理費</t>
    <phoneticPr fontId="4"/>
  </si>
  <si>
    <t>（うち農地整備費）</t>
    <phoneticPr fontId="4"/>
  </si>
  <si>
    <t>鳥獣害防止対策費</t>
    <phoneticPr fontId="4"/>
  </si>
  <si>
    <t>共同利用機械購入等費</t>
    <phoneticPr fontId="4"/>
  </si>
  <si>
    <t>共同利用施設整備等費</t>
    <phoneticPr fontId="4"/>
  </si>
  <si>
    <t>多面的機能増進活動費</t>
    <phoneticPr fontId="4"/>
  </si>
  <si>
    <t>　ネットワーク化活動計画を作成する。</t>
    <rPh sb="7" eb="8">
      <t>カ</t>
    </rPh>
    <rPh sb="8" eb="12">
      <t>カツドウケイカク</t>
    </rPh>
    <phoneticPr fontId="4"/>
  </si>
  <si>
    <t>別紙様式２に定めるネットワーク化活動計画を令和11年度までに作成する。</t>
    <rPh sb="15" eb="16">
      <t>カ</t>
    </rPh>
    <rPh sb="16" eb="20">
      <t>カツドウケイカク</t>
    </rPh>
    <phoneticPr fontId="4"/>
  </si>
  <si>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phoneticPr fontId="4"/>
  </si>
  <si>
    <t>③ネットワーク化加算</t>
    <rPh sb="7" eb="8">
      <t>カ</t>
    </rPh>
    <phoneticPr fontId="4"/>
  </si>
  <si>
    <t>④スマート農業加算</t>
    <rPh sb="5" eb="7">
      <t>ノウギョウ</t>
    </rPh>
    <phoneticPr fontId="4"/>
  </si>
  <si>
    <t>⑤集落機能強化加算の経過措置</t>
    <phoneticPr fontId="4"/>
  </si>
  <si>
    <t>例) 高齢化や非農業者との混住化が進むことで、共同取組活動の参加者が減少し、集落機能が低下している。</t>
    <phoneticPr fontId="4"/>
  </si>
  <si>
    <t>例) 協定農用地の担い手の集積面積●●ha（令和６年度末）</t>
    <phoneticPr fontId="4"/>
  </si>
  <si>
    <t>例1)ネットワーク化又は統合した集落協定
①名称：○○集落協定
対象農用地面積：
●●●㎡ 
（田●●㎡,畑●●㎡）
②名称：○○集落協定
対象農用地面積：
●●●㎡ 
（田●●㎡,畑●●㎡）
例2)活動に参画する２組織以上の農業者団体以外の組織
①新たに参画
　名称　○〇　〇○
②以前から参画
　名称　○〇　〇○</t>
    <phoneticPr fontId="4"/>
  </si>
  <si>
    <t>現状は、取組期間の開始年度における地域の現状を記載する。</t>
    <phoneticPr fontId="4"/>
  </si>
  <si>
    <r>
      <t xml:space="preserve">○○用水路
</t>
    </r>
    <r>
      <rPr>
        <sz val="10"/>
        <color rgb="FFFF0000"/>
        <rFont val="ＭＳ 明朝"/>
        <family val="1"/>
        <charset val="128"/>
      </rPr>
      <t>（水路の延長○m)</t>
    </r>
    <rPh sb="2" eb="5">
      <t>ヨウスイロ</t>
    </rPh>
    <phoneticPr fontId="4"/>
  </si>
  <si>
    <r>
      <t xml:space="preserve">○○排水路
</t>
    </r>
    <r>
      <rPr>
        <sz val="10"/>
        <color rgb="FFFF0000"/>
        <rFont val="ＭＳ 明朝"/>
        <family val="1"/>
        <charset val="128"/>
      </rPr>
      <t>（水路の延長○m)</t>
    </r>
    <rPh sb="2" eb="5">
      <t>ハイスイロ</t>
    </rPh>
    <phoneticPr fontId="4"/>
  </si>
  <si>
    <r>
      <t xml:space="preserve">○○農道
</t>
    </r>
    <r>
      <rPr>
        <sz val="10"/>
        <color rgb="FFFF0000"/>
        <rFont val="ＭＳ 明朝"/>
        <family val="1"/>
        <charset val="128"/>
      </rPr>
      <t>（水路の延長○m)</t>
    </r>
    <rPh sb="2" eb="4">
      <t>ノウドウ</t>
    </rPh>
    <phoneticPr fontId="4"/>
  </si>
  <si>
    <t>道　路</t>
    <phoneticPr fontId="4"/>
  </si>
  <si>
    <t>ネットワーク化活動計画</t>
    <rPh sb="6" eb="11">
      <t>カカツドウケイカク</t>
    </rPh>
    <phoneticPr fontId="4"/>
  </si>
  <si>
    <t>ネットワーク化活動計画を作成する</t>
    <rPh sb="6" eb="11">
      <t>カカツドウケイカク</t>
    </rPh>
    <rPh sb="12" eb="14">
      <t>サクセイ</t>
    </rPh>
    <phoneticPr fontId="4"/>
  </si>
  <si>
    <t>ネットワーク化活動計画を作成しない</t>
    <rPh sb="6" eb="11">
      <t>カカツドウケイカク</t>
    </rPh>
    <rPh sb="12" eb="14">
      <t>サクセイ</t>
    </rPh>
    <phoneticPr fontId="4"/>
  </si>
  <si>
    <t>ネットワーク化活動計画＋目＋傾斜</t>
    <rPh sb="6" eb="11">
      <t>カカツドウケイカク</t>
    </rPh>
    <rPh sb="12" eb="13">
      <t>メ</t>
    </rPh>
    <rPh sb="14" eb="16">
      <t>ケイシャ</t>
    </rPh>
    <phoneticPr fontId="4"/>
  </si>
  <si>
    <t>ネットワーク化活動計画を
作成する</t>
    <rPh sb="6" eb="11">
      <t>カカツドウケイカク</t>
    </rPh>
    <rPh sb="13" eb="15">
      <t>サクセイ</t>
    </rPh>
    <phoneticPr fontId="4"/>
  </si>
  <si>
    <t>ネットワーク化活動計画を
作成しない</t>
    <rPh sb="6" eb="11">
      <t>カカツドウケイカク</t>
    </rPh>
    <rPh sb="13" eb="15">
      <t>サクセイ</t>
    </rPh>
    <phoneticPr fontId="4"/>
  </si>
  <si>
    <t>維持管理農用地</t>
    <rPh sb="4" eb="7">
      <t>ノウヨウチ</t>
    </rPh>
    <phoneticPr fontId="4"/>
  </si>
  <si>
    <t>荒廃農地</t>
    <phoneticPr fontId="4"/>
  </si>
  <si>
    <t>被災地</t>
    <phoneticPr fontId="4"/>
  </si>
  <si>
    <t>通常地域（8法内）</t>
  </si>
  <si>
    <t>１．体制整備の基本方針</t>
    <rPh sb="2" eb="6">
      <t>タイセイセイビ</t>
    </rPh>
    <rPh sb="7" eb="11">
      <t>キホンホウシン</t>
    </rPh>
    <phoneticPr fontId="4"/>
  </si>
  <si>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phoneticPr fontId="4"/>
  </si>
  <si>
    <t>１－３．体制整備のために行おうとする取組</t>
    <rPh sb="4" eb="8">
      <t>タイセイセイビ</t>
    </rPh>
    <rPh sb="12" eb="13">
      <t>オコナ</t>
    </rPh>
    <rPh sb="18" eb="20">
      <t>トリクミ</t>
    </rPh>
    <phoneticPr fontId="4"/>
  </si>
  <si>
    <r>
      <t>該当</t>
    </r>
    <r>
      <rPr>
        <vertAlign val="superscript"/>
        <sz val="11"/>
        <rFont val="ＭＳ 明朝"/>
        <family val="1"/>
        <charset val="128"/>
      </rPr>
      <t>注１）</t>
    </r>
    <rPh sb="0" eb="2">
      <t>ガイトウ</t>
    </rPh>
    <rPh sb="2" eb="3">
      <t>チュウ</t>
    </rPh>
    <phoneticPr fontId="84"/>
  </si>
  <si>
    <t>取組</t>
    <rPh sb="0" eb="2">
      <t>トリクミ</t>
    </rPh>
    <phoneticPr fontId="84"/>
  </si>
  <si>
    <t>対象協定</t>
    <rPh sb="0" eb="4">
      <t>タイショウキョウテイ</t>
    </rPh>
    <phoneticPr fontId="84"/>
  </si>
  <si>
    <t>要記載項目</t>
    <rPh sb="0" eb="3">
      <t>ヨウキサイ</t>
    </rPh>
    <rPh sb="3" eb="5">
      <t>コウモク</t>
    </rPh>
    <phoneticPr fontId="84"/>
  </si>
  <si>
    <r>
      <t>①ネットワーク化</t>
    </r>
    <r>
      <rPr>
        <vertAlign val="superscript"/>
        <sz val="11"/>
        <rFont val="ＭＳ 明朝"/>
        <family val="1"/>
        <charset val="128"/>
      </rPr>
      <t>注２）</t>
    </r>
    <rPh sb="7" eb="8">
      <t>カ</t>
    </rPh>
    <rPh sb="8" eb="9">
      <t>チュウ</t>
    </rPh>
    <phoneticPr fontId="84"/>
  </si>
  <si>
    <t>新たにネットワーク化を行い10ha以上のネットワークを形成する集落協定</t>
    <phoneticPr fontId="84"/>
  </si>
  <si>
    <t>２－１～２－７</t>
    <phoneticPr fontId="84"/>
  </si>
  <si>
    <t>新たにネットワーク化を行う予定はないが、既に10ha以上のネットワークを形成しており、体制の維持、向上を図ろうとする集落協定</t>
    <phoneticPr fontId="84"/>
  </si>
  <si>
    <r>
      <t>②統合</t>
    </r>
    <r>
      <rPr>
        <vertAlign val="superscript"/>
        <sz val="11"/>
        <rFont val="ＭＳ 明朝"/>
        <family val="1"/>
        <charset val="128"/>
      </rPr>
      <t>注３）</t>
    </r>
    <rPh sb="1" eb="3">
      <t>トウゴウ</t>
    </rPh>
    <rPh sb="3" eb="4">
      <t>チュウ</t>
    </rPh>
    <phoneticPr fontId="84"/>
  </si>
  <si>
    <t>新たに統合を行い10ha以上の集落協定を形成する集落協定</t>
    <phoneticPr fontId="84"/>
  </si>
  <si>
    <t>３－１～３－５</t>
    <phoneticPr fontId="84"/>
  </si>
  <si>
    <t>新たに統合を行う予定はないが、既に10ha以上の集落協定となっており、体制の維持、向上を図ろうとする集落協定</t>
    <phoneticPr fontId="84"/>
  </si>
  <si>
    <t>３－２、
３－６、３－７</t>
    <phoneticPr fontId="84"/>
  </si>
  <si>
    <r>
      <t>③多様な組織等の参画</t>
    </r>
    <r>
      <rPr>
        <vertAlign val="superscript"/>
        <sz val="11"/>
        <rFont val="ＭＳ 明朝"/>
        <family val="1"/>
        <charset val="128"/>
      </rPr>
      <t>注４）</t>
    </r>
    <rPh sb="1" eb="3">
      <t>タヨウ</t>
    </rPh>
    <rPh sb="4" eb="7">
      <t>ソシキトウ</t>
    </rPh>
    <rPh sb="8" eb="10">
      <t>サンカク</t>
    </rPh>
    <rPh sb="10" eb="11">
      <t>チュウ</t>
    </rPh>
    <phoneticPr fontId="84"/>
  </si>
  <si>
    <t>１組織以上の農業者団体以外の組織又は構成員の10%以上の非農業者が活動に参画する集落協定</t>
    <phoneticPr fontId="84"/>
  </si>
  <si>
    <t>４－１～４－３</t>
    <phoneticPr fontId="84"/>
  </si>
  <si>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phoneticPr fontId="4"/>
  </si>
  <si>
    <t>○ネットワーク化活動計画</t>
    <rPh sb="7" eb="8">
      <t>カ</t>
    </rPh>
    <rPh sb="8" eb="12">
      <t>カツドウケイカク</t>
    </rPh>
    <phoneticPr fontId="4"/>
  </si>
  <si>
    <t>１－１．集落協定名</t>
    <rPh sb="4" eb="8">
      <t>シュウラクキョウテイ</t>
    </rPh>
    <rPh sb="8" eb="9">
      <t>メイ</t>
    </rPh>
    <phoneticPr fontId="4"/>
  </si>
  <si>
    <t>１－２．ネットワーク化活動計画作成時点</t>
    <rPh sb="10" eb="15">
      <t>カカツドウケイカク</t>
    </rPh>
    <rPh sb="15" eb="19">
      <t>サクセイジテン</t>
    </rPh>
    <phoneticPr fontId="4"/>
  </si>
  <si>
    <t>当初</t>
    <rPh sb="0" eb="2">
      <t>トウショ</t>
    </rPh>
    <phoneticPr fontId="84"/>
  </si>
  <si>
    <t>令和８年６月</t>
    <rPh sb="0" eb="2">
      <t>レイワ</t>
    </rPh>
    <rPh sb="3" eb="4">
      <t>ネン</t>
    </rPh>
    <rPh sb="5" eb="6">
      <t>ガツ</t>
    </rPh>
    <phoneticPr fontId="4"/>
  </si>
  <si>
    <t>第１回変更</t>
    <rPh sb="0" eb="1">
      <t>ダイ</t>
    </rPh>
    <rPh sb="2" eb="3">
      <t>カイ</t>
    </rPh>
    <rPh sb="3" eb="5">
      <t>ヘンコウ</t>
    </rPh>
    <phoneticPr fontId="84"/>
  </si>
  <si>
    <t>第２回変更</t>
    <rPh sb="0" eb="1">
      <t>ダイ</t>
    </rPh>
    <rPh sb="2" eb="3">
      <t>カイ</t>
    </rPh>
    <rPh sb="3" eb="5">
      <t>ヘンコウ</t>
    </rPh>
    <phoneticPr fontId="84"/>
  </si>
  <si>
    <t>第３回変更</t>
    <rPh sb="0" eb="1">
      <t>ダイ</t>
    </rPh>
    <rPh sb="2" eb="3">
      <t>カイ</t>
    </rPh>
    <rPh sb="3" eb="5">
      <t>ヘンコウ</t>
    </rPh>
    <phoneticPr fontId="84"/>
  </si>
  <si>
    <t>２．ネットワーク化の計画</t>
    <rPh sb="8" eb="9">
      <t>カ</t>
    </rPh>
    <rPh sb="10" eb="12">
      <t>ケイカク</t>
    </rPh>
    <phoneticPr fontId="4"/>
  </si>
  <si>
    <t>注１）ネットワーク化を行っている、又は行おうとする他の集落協定のネットワーク化活動計画におけるネットワーク化の計画と整合がとれたものとすること。
注２）２－１～２－７の全てを記載すること。</t>
    <phoneticPr fontId="4"/>
  </si>
  <si>
    <t>２－１．ネットワークの名称（予定）</t>
    <rPh sb="11" eb="13">
      <t>メイショウ</t>
    </rPh>
    <rPh sb="14" eb="16">
      <t>ヨテイ</t>
    </rPh>
    <phoneticPr fontId="4"/>
  </si>
  <si>
    <t>農林地域集落協定ネットワーク協議会</t>
    <phoneticPr fontId="4"/>
  </si>
  <si>
    <t>２－２．ネットワークに参加する集落協定</t>
    <rPh sb="11" eb="13">
      <t>サンカ</t>
    </rPh>
    <rPh sb="15" eb="19">
      <t>シュウラクキョウテイ</t>
    </rPh>
    <phoneticPr fontId="4"/>
  </si>
  <si>
    <t>集落協定名</t>
    <rPh sb="0" eb="4">
      <t>シュウラクキョウテイ</t>
    </rPh>
    <rPh sb="4" eb="5">
      <t>メイ</t>
    </rPh>
    <phoneticPr fontId="84"/>
  </si>
  <si>
    <t>協定面積</t>
    <rPh sb="0" eb="4">
      <t>キョウテイメンセキ</t>
    </rPh>
    <phoneticPr fontId="84"/>
  </si>
  <si>
    <t>地域計画</t>
    <rPh sb="0" eb="4">
      <t>チイキケイカク</t>
    </rPh>
    <phoneticPr fontId="84"/>
  </si>
  <si>
    <t>現在の連携状況</t>
    <rPh sb="0" eb="2">
      <t>ゲンザイ</t>
    </rPh>
    <rPh sb="3" eb="7">
      <t>レンケイジョウキョウ</t>
    </rPh>
    <phoneticPr fontId="84"/>
  </si>
  <si>
    <t>自協定が存する計画区域内</t>
    <rPh sb="0" eb="3">
      <t>ジキョウテイ</t>
    </rPh>
    <rPh sb="4" eb="5">
      <t>ゾン</t>
    </rPh>
    <rPh sb="7" eb="12">
      <t>ケイカククイキナイ</t>
    </rPh>
    <phoneticPr fontId="84"/>
  </si>
  <si>
    <t>別の計画区域内</t>
    <rPh sb="0" eb="1">
      <t>ベツ</t>
    </rPh>
    <rPh sb="2" eb="7">
      <t>ケイカククイキナイ</t>
    </rPh>
    <phoneticPr fontId="84"/>
  </si>
  <si>
    <t>連携済</t>
    <rPh sb="0" eb="3">
      <t>レンケイズ</t>
    </rPh>
    <phoneticPr fontId="84"/>
  </si>
  <si>
    <t>今後連携</t>
    <rPh sb="0" eb="4">
      <t>コンゴレンケイ</t>
    </rPh>
    <phoneticPr fontId="84"/>
  </si>
  <si>
    <t>（自協定）</t>
  </si>
  <si>
    <t>Ｂ協定</t>
    <rPh sb="1" eb="3">
      <t>キョウテイ</t>
    </rPh>
    <phoneticPr fontId="4"/>
  </si>
  <si>
    <t>Ｃ協定</t>
    <rPh sb="1" eb="3">
      <t>キョウテイ</t>
    </rPh>
    <phoneticPr fontId="4"/>
  </si>
  <si>
    <t>合計</t>
  </si>
  <si>
    <t>注）合計協定面積は10ha以上であること。</t>
    <phoneticPr fontId="4"/>
  </si>
  <si>
    <t>２－３．ネットワーク化で解決しようとする課題</t>
    <rPh sb="10" eb="11">
      <t>カ</t>
    </rPh>
    <rPh sb="12" eb="14">
      <t>カイケツ</t>
    </rPh>
    <rPh sb="20" eb="22">
      <t>カダイ</t>
    </rPh>
    <phoneticPr fontId="4"/>
  </si>
  <si>
    <t>該当</t>
    <rPh sb="0" eb="2">
      <t>ガイトウ</t>
    </rPh>
    <phoneticPr fontId="84"/>
  </si>
  <si>
    <t>①リーダーの人材不足</t>
    <rPh sb="6" eb="10">
      <t>ジンザイブソク</t>
    </rPh>
    <phoneticPr fontId="84"/>
  </si>
  <si>
    <t>⑤農作業機械や施設の不足</t>
    <rPh sb="1" eb="6">
      <t>ノウサギョウキカイ</t>
    </rPh>
    <rPh sb="7" eb="9">
      <t>シセツ</t>
    </rPh>
    <rPh sb="10" eb="12">
      <t>フソク</t>
    </rPh>
    <phoneticPr fontId="84"/>
  </si>
  <si>
    <t>②事務担当者の人材不足</t>
    <rPh sb="1" eb="6">
      <t>ジムタントウシャ</t>
    </rPh>
    <rPh sb="7" eb="11">
      <t>ジンザイブソク</t>
    </rPh>
    <phoneticPr fontId="84"/>
  </si>
  <si>
    <t>⑥知見や技術の不足</t>
    <rPh sb="1" eb="3">
      <t>チケン</t>
    </rPh>
    <rPh sb="4" eb="6">
      <t>ギジュツ</t>
    </rPh>
    <rPh sb="7" eb="9">
      <t>フソク</t>
    </rPh>
    <phoneticPr fontId="84"/>
  </si>
  <si>
    <t>③共同取組活動参加者の附則</t>
    <rPh sb="1" eb="3">
      <t>キョウドウ</t>
    </rPh>
    <rPh sb="3" eb="7">
      <t>トリクミカツドウ</t>
    </rPh>
    <rPh sb="7" eb="10">
      <t>サンカシャ</t>
    </rPh>
    <rPh sb="11" eb="13">
      <t>フソク</t>
    </rPh>
    <phoneticPr fontId="84"/>
  </si>
  <si>
    <t>④農業の担い手の人材不足</t>
    <rPh sb="1" eb="3">
      <t>ノウギョウ</t>
    </rPh>
    <rPh sb="4" eb="5">
      <t>ニナ</t>
    </rPh>
    <rPh sb="6" eb="7">
      <t>テ</t>
    </rPh>
    <rPh sb="8" eb="12">
      <t>ジンザイブソク</t>
    </rPh>
    <phoneticPr fontId="84"/>
  </si>
  <si>
    <r>
      <rPr>
        <sz val="11"/>
        <rFont val="ＭＳ 明朝"/>
        <family val="1"/>
        <charset val="128"/>
      </rPr>
      <t>（該当する課題について詳細を記載）</t>
    </r>
    <r>
      <rPr>
        <sz val="11"/>
        <color rgb="FFFF0000"/>
        <rFont val="ＭＳ 明朝"/>
        <family val="1"/>
        <charset val="128"/>
      </rPr>
      <t xml:space="preserve">
②現在の事務担当者は70歳代で高齢であるが、後継者が見つからず10年間、事務担当を担っている。あと数年のうちに後継者を確保する必要がある。
④高齢で小規模な自給的農家や兼業農家が協定内の農地の多くを担っている。あと５年のうちに引退を希望する農業者が複数いるが、農地の引き受け手の見込みが立っていない。
⑥農地の担い手を育成するため、ソバや施設園芸の導入に取り組みたい。また、販路拡大のため、加工品の販売にも取り組みたいが、協定内に加工や販売の知見を持っている人材がいない。</t>
    </r>
    <rPh sb="1" eb="3">
      <t>ガイトウ</t>
    </rPh>
    <rPh sb="5" eb="7">
      <t>カダイ</t>
    </rPh>
    <rPh sb="11" eb="13">
      <t>ショウサイ</t>
    </rPh>
    <rPh sb="14" eb="16">
      <t>キサイ</t>
    </rPh>
    <phoneticPr fontId="84"/>
  </si>
  <si>
    <t>注）地域計画や集落マスタープラン、第５期対策で作成した集落戦略に位置付けられた内容を踏まえて検討すること。</t>
    <phoneticPr fontId="4"/>
  </si>
  <si>
    <t>２－４．ネットワーク化により連携して実施する活動</t>
    <rPh sb="10" eb="11">
      <t>カ</t>
    </rPh>
    <rPh sb="14" eb="16">
      <t>レンケイ</t>
    </rPh>
    <rPh sb="18" eb="20">
      <t>ジッシ</t>
    </rPh>
    <rPh sb="22" eb="24">
      <t>カツドウ</t>
    </rPh>
    <phoneticPr fontId="4"/>
  </si>
  <si>
    <t>連携して実施する活動</t>
    <rPh sb="0" eb="2">
      <t>レンケイ</t>
    </rPh>
    <rPh sb="4" eb="6">
      <t>ジッシ</t>
    </rPh>
    <rPh sb="8" eb="10">
      <t>カツドウ</t>
    </rPh>
    <phoneticPr fontId="84"/>
  </si>
  <si>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84"/>
  </si>
  <si>
    <t>⑥農業の担い手育成</t>
    <rPh sb="1" eb="3">
      <t>ノウギョウ</t>
    </rPh>
    <rPh sb="4" eb="5">
      <t>ニナ</t>
    </rPh>
    <rPh sb="6" eb="7">
      <t>テ</t>
    </rPh>
    <rPh sb="7" eb="9">
      <t>イクセイ</t>
    </rPh>
    <phoneticPr fontId="84"/>
  </si>
  <si>
    <t>⑦地場農産物の加工・販売</t>
    <rPh sb="1" eb="3">
      <t>ジバ</t>
    </rPh>
    <rPh sb="3" eb="6">
      <t>ノウサンブツ</t>
    </rPh>
    <rPh sb="7" eb="9">
      <t>カコウ</t>
    </rPh>
    <rPh sb="10" eb="12">
      <t>ハンバイ</t>
    </rPh>
    <phoneticPr fontId="84"/>
  </si>
  <si>
    <t>②農地保全（草刈り、荒廃防止活動等）</t>
    <rPh sb="1" eb="3">
      <t>ノウチ</t>
    </rPh>
    <rPh sb="3" eb="5">
      <t>ホゼン</t>
    </rPh>
    <rPh sb="6" eb="8">
      <t>クサカ</t>
    </rPh>
    <rPh sb="10" eb="12">
      <t>コウハイ</t>
    </rPh>
    <rPh sb="12" eb="14">
      <t>ボウシ</t>
    </rPh>
    <rPh sb="14" eb="16">
      <t>カツドウ</t>
    </rPh>
    <rPh sb="16" eb="17">
      <t>トウ</t>
    </rPh>
    <phoneticPr fontId="84"/>
  </si>
  <si>
    <t>⑧鳥獣害対策</t>
    <rPh sb="1" eb="6">
      <t>チョウジュウガイタイサク</t>
    </rPh>
    <phoneticPr fontId="84"/>
  </si>
  <si>
    <t>③水路・農道等の維持管理</t>
    <rPh sb="1" eb="3">
      <t>スイロ</t>
    </rPh>
    <rPh sb="4" eb="6">
      <t>ノウドウ</t>
    </rPh>
    <rPh sb="6" eb="7">
      <t>トウ</t>
    </rPh>
    <rPh sb="8" eb="10">
      <t>イジ</t>
    </rPh>
    <rPh sb="10" eb="12">
      <t>カンリ</t>
    </rPh>
    <phoneticPr fontId="84"/>
  </si>
  <si>
    <t>⑨多面的機能を増進する活動</t>
    <rPh sb="1" eb="6">
      <t>タメンテキキノウ</t>
    </rPh>
    <rPh sb="7" eb="9">
      <t>ゾウシン</t>
    </rPh>
    <rPh sb="11" eb="13">
      <t>カツドウ</t>
    </rPh>
    <phoneticPr fontId="84"/>
  </si>
  <si>
    <t>④機械・施設の共同利用</t>
    <rPh sb="1" eb="3">
      <t>キカイ</t>
    </rPh>
    <rPh sb="4" eb="6">
      <t>シセツ</t>
    </rPh>
    <rPh sb="7" eb="9">
      <t>キョウドウ</t>
    </rPh>
    <rPh sb="9" eb="11">
      <t>リヨウ</t>
    </rPh>
    <phoneticPr fontId="84"/>
  </si>
  <si>
    <t>⑤農作業の共同化</t>
    <rPh sb="1" eb="4">
      <t>ノウサギョウ</t>
    </rPh>
    <rPh sb="5" eb="8">
      <t>キョウドウカ</t>
    </rPh>
    <phoneticPr fontId="84"/>
  </si>
  <si>
    <t>２－５．連携方法</t>
    <rPh sb="4" eb="8">
      <t>レンケイホウホウ</t>
    </rPh>
    <phoneticPr fontId="4"/>
  </si>
  <si>
    <t>連携方法</t>
    <rPh sb="0" eb="4">
      <t>レンケイホウホウ</t>
    </rPh>
    <phoneticPr fontId="84"/>
  </si>
  <si>
    <r>
      <t>①協議会型</t>
    </r>
    <r>
      <rPr>
        <vertAlign val="superscript"/>
        <sz val="11"/>
        <rFont val="ＭＳ 明朝"/>
        <family val="1"/>
        <charset val="128"/>
      </rPr>
      <t>注１）</t>
    </r>
    <rPh sb="1" eb="4">
      <t>キョウギカイ</t>
    </rPh>
    <rPh sb="4" eb="5">
      <t>ガタ</t>
    </rPh>
    <rPh sb="5" eb="6">
      <t>チュウ</t>
    </rPh>
    <phoneticPr fontId="84"/>
  </si>
  <si>
    <r>
      <t>③共同委託型</t>
    </r>
    <r>
      <rPr>
        <vertAlign val="superscript"/>
        <sz val="11"/>
        <rFont val="ＭＳ 明朝"/>
        <family val="1"/>
        <charset val="128"/>
      </rPr>
      <t>注３）</t>
    </r>
    <rPh sb="1" eb="5">
      <t>キョウドウイタク</t>
    </rPh>
    <rPh sb="5" eb="6">
      <t>ガタ</t>
    </rPh>
    <rPh sb="6" eb="7">
      <t>チュウ</t>
    </rPh>
    <phoneticPr fontId="84"/>
  </si>
  <si>
    <r>
      <t>②活動連携型</t>
    </r>
    <r>
      <rPr>
        <vertAlign val="superscript"/>
        <sz val="11"/>
        <rFont val="ＭＳ 明朝"/>
        <family val="1"/>
        <charset val="128"/>
      </rPr>
      <t>注２）</t>
    </r>
    <rPh sb="1" eb="3">
      <t>カツドウ</t>
    </rPh>
    <rPh sb="3" eb="5">
      <t>レンケイ</t>
    </rPh>
    <rPh sb="5" eb="6">
      <t>ガタ</t>
    </rPh>
    <rPh sb="6" eb="7">
      <t>チュウ</t>
    </rPh>
    <phoneticPr fontId="84"/>
  </si>
  <si>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phoneticPr fontId="4"/>
  </si>
  <si>
    <t>２－６．ネットワーク化の工程</t>
    <rPh sb="10" eb="11">
      <t>カ</t>
    </rPh>
    <rPh sb="12" eb="14">
      <t>コウテイ</t>
    </rPh>
    <phoneticPr fontId="4"/>
  </si>
  <si>
    <t>（工程の概略）</t>
    <rPh sb="1" eb="3">
      <t>コウテイ</t>
    </rPh>
    <rPh sb="4" eb="6">
      <t>ガイリャク</t>
    </rPh>
    <phoneticPr fontId="84"/>
  </si>
  <si>
    <t>R6以前</t>
    <rPh sb="2" eb="4">
      <t>イゼン</t>
    </rPh>
    <phoneticPr fontId="84"/>
  </si>
  <si>
    <t>R7</t>
    <phoneticPr fontId="84"/>
  </si>
  <si>
    <t>R8</t>
    <phoneticPr fontId="84"/>
  </si>
  <si>
    <t>R9</t>
    <phoneticPr fontId="84"/>
  </si>
  <si>
    <t>R10</t>
    <phoneticPr fontId="84"/>
  </si>
  <si>
    <t>R11</t>
    <phoneticPr fontId="84"/>
  </si>
  <si>
    <t>R12以降</t>
    <rPh sb="3" eb="5">
      <t>イコウ</t>
    </rPh>
    <phoneticPr fontId="84"/>
  </si>
  <si>
    <t>ネットワーク化に向けた話合い（協定内）</t>
    <rPh sb="6" eb="7">
      <t>カ</t>
    </rPh>
    <rPh sb="8" eb="9">
      <t>ム</t>
    </rPh>
    <rPh sb="11" eb="13">
      <t>ハナシア</t>
    </rPh>
    <rPh sb="15" eb="18">
      <t>キョウテイナイ</t>
    </rPh>
    <phoneticPr fontId="84"/>
  </si>
  <si>
    <t>ネットワーク化に向けた話合い（協定間）</t>
    <rPh sb="6" eb="7">
      <t>カ</t>
    </rPh>
    <rPh sb="8" eb="9">
      <t>ム</t>
    </rPh>
    <rPh sb="11" eb="13">
      <t>ハナシア</t>
    </rPh>
    <rPh sb="15" eb="17">
      <t>キョウテイ</t>
    </rPh>
    <rPh sb="17" eb="18">
      <t>アイダ</t>
    </rPh>
    <phoneticPr fontId="84"/>
  </si>
  <si>
    <r>
      <t>ネットワーク化により連携して実施する活動の開始</t>
    </r>
    <r>
      <rPr>
        <vertAlign val="superscript"/>
        <sz val="11"/>
        <rFont val="ＭＳ 明朝"/>
        <family val="1"/>
        <charset val="128"/>
      </rPr>
      <t>注）</t>
    </r>
    <rPh sb="6" eb="7">
      <t>カ</t>
    </rPh>
    <rPh sb="10" eb="12">
      <t>レンケイ</t>
    </rPh>
    <rPh sb="14" eb="16">
      <t>ジッシ</t>
    </rPh>
    <rPh sb="18" eb="20">
      <t>カツドウ</t>
    </rPh>
    <rPh sb="21" eb="23">
      <t>カイシ</t>
    </rPh>
    <rPh sb="23" eb="24">
      <t>チュウ</t>
    </rPh>
    <phoneticPr fontId="84"/>
  </si>
  <si>
    <t>協議会等の設置（協議会型の場合）</t>
    <rPh sb="0" eb="3">
      <t>キョウギカイ</t>
    </rPh>
    <rPh sb="3" eb="4">
      <t>トウ</t>
    </rPh>
    <rPh sb="5" eb="7">
      <t>セッチ</t>
    </rPh>
    <rPh sb="8" eb="12">
      <t>キョウギカイガタ</t>
    </rPh>
    <rPh sb="13" eb="15">
      <t>バアイ</t>
    </rPh>
    <phoneticPr fontId="84"/>
  </si>
  <si>
    <t>ネットワーク化加算の適用（加算措置を利用する場合）</t>
    <rPh sb="6" eb="7">
      <t>カ</t>
    </rPh>
    <rPh sb="7" eb="9">
      <t>カサン</t>
    </rPh>
    <rPh sb="10" eb="12">
      <t>テキヨウ</t>
    </rPh>
    <rPh sb="13" eb="17">
      <t>カサンソチ</t>
    </rPh>
    <rPh sb="18" eb="20">
      <t>リヨウ</t>
    </rPh>
    <rPh sb="22" eb="24">
      <t>バアイ</t>
    </rPh>
    <phoneticPr fontId="84"/>
  </si>
  <si>
    <r>
      <t xml:space="preserve">（２－２～２－５を踏まえたネットワーク化の進め方を記載）
</t>
    </r>
    <r>
      <rPr>
        <sz val="11"/>
        <color rgb="FFFF0000"/>
        <rFont val="ＭＳ 明朝"/>
        <family val="1"/>
        <charset val="128"/>
      </rPr>
      <t>・令和５年度から地域一帯で鳥獣防護柵を設置する作業をＢ集落と共同で実施（活動連携型）している。
・同じ地域計画区域内にあり、協定廃止を検討していたＣ集落協定もネットワークに加え、令和８年度より協議会型へ移行し、事務局の一元化を行う。共同事務局の事務員は、元地域おこし協力隊の移住者を非常勤で雇用する。また、ネットワーク化加算を申請し、加算措置を利用してネットワークの中で中心的な農業者となる就農者の募集を開始する。Ｂ集落協定でソバを栽培している農業生産法人の活動範囲を広げ、Ａ集落協定及びＣ集落協定の農地においても栽培を開始する。ソバの加工・販売を目指して研修会へ参加するなど、技術習得を目指す。
・令和９年度には、ネットワーク内の概ね６割の農地をＢ集落協定で活動していた農業生産法人に集約する。
・令和10年度にネットワーク内に加工・販売部を結成し、ソバの加工・販売を始める。農業生産法人の新規雇用者を確保し、JAや地域外の農業生産法人の協力のもと、施設園芸の技術研修を行う。農業生産法人の新規雇用者を各集落協定の「主導的な役割を担う人材」に位置付ける。
・令和11年度に補助事業を活用して農業用ハウスを１棟導入し、農業生産法人においてアスパラガスの栽培を始める。収穫等の人手が必要な作業は、協議会で話し合い、各集落協定から分担して人員を確保することとする。
・令和12年度以降にネットワークの拡大や集落協定の統合を検討する。</t>
    </r>
    <phoneticPr fontId="84"/>
  </si>
  <si>
    <t>２－７．ネットワーク化後の統合予定</t>
    <rPh sb="10" eb="11">
      <t>カ</t>
    </rPh>
    <rPh sb="11" eb="12">
      <t>ゴ</t>
    </rPh>
    <rPh sb="13" eb="15">
      <t>トウゴウ</t>
    </rPh>
    <rPh sb="15" eb="17">
      <t>ヨテイ</t>
    </rPh>
    <phoneticPr fontId="4"/>
  </si>
  <si>
    <t>統合の予定</t>
    <rPh sb="0" eb="2">
      <t>トウゴウ</t>
    </rPh>
    <rPh sb="3" eb="5">
      <t>ヨテイ</t>
    </rPh>
    <phoneticPr fontId="84"/>
  </si>
  <si>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84"/>
  </si>
  <si>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84"/>
  </si>
  <si>
    <t>③時期は未定だが将来的に統合を検討する</t>
    <rPh sb="1" eb="3">
      <t>ジキ</t>
    </rPh>
    <rPh sb="4" eb="6">
      <t>ミテイ</t>
    </rPh>
    <rPh sb="8" eb="11">
      <t>ショウライテキ</t>
    </rPh>
    <rPh sb="12" eb="14">
      <t>トウゴウ</t>
    </rPh>
    <rPh sb="15" eb="17">
      <t>ケントウ</t>
    </rPh>
    <phoneticPr fontId="84"/>
  </si>
  <si>
    <t>④未定</t>
    <rPh sb="1" eb="3">
      <t>ミテイ</t>
    </rPh>
    <phoneticPr fontId="84"/>
  </si>
  <si>
    <t>⑤統合は必要ないと考えている</t>
    <rPh sb="1" eb="3">
      <t>トウゴウ</t>
    </rPh>
    <rPh sb="4" eb="6">
      <t>ヒツヨウ</t>
    </rPh>
    <rPh sb="9" eb="10">
      <t>カンガ</t>
    </rPh>
    <phoneticPr fontId="84"/>
  </si>
  <si>
    <t>３．統合の計画</t>
    <rPh sb="2" eb="4">
      <t>トウゴウ</t>
    </rPh>
    <rPh sb="5" eb="7">
      <t>ケイカク</t>
    </rPh>
    <phoneticPr fontId="4"/>
  </si>
  <si>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phoneticPr fontId="4"/>
  </si>
  <si>
    <t>３－１．統合後の集落協定の名称（予定）</t>
    <phoneticPr fontId="4"/>
  </si>
  <si>
    <t>農林地域広域集落協定</t>
    <phoneticPr fontId="4"/>
  </si>
  <si>
    <t>３－２．統合に参加する集落協定</t>
    <rPh sb="4" eb="6">
      <t>トウゴウ</t>
    </rPh>
    <rPh sb="7" eb="9">
      <t>サンカ</t>
    </rPh>
    <rPh sb="11" eb="15">
      <t>シュウラクキョウテイ</t>
    </rPh>
    <phoneticPr fontId="4"/>
  </si>
  <si>
    <t>Ｅ協定</t>
    <rPh sb="1" eb="3">
      <t>キョウテイ</t>
    </rPh>
    <phoneticPr fontId="4"/>
  </si>
  <si>
    <t>Ｆ協定</t>
    <rPh sb="1" eb="3">
      <t>キョウテイ</t>
    </rPh>
    <phoneticPr fontId="4"/>
  </si>
  <si>
    <t>注１）合計協定面積は10ha以上であること。
注２）統合する予定がない場合は自協定のみ記載すること。</t>
    <phoneticPr fontId="4"/>
  </si>
  <si>
    <t>３－３．統合で解決しようとする課題</t>
    <rPh sb="4" eb="6">
      <t>トウゴウ</t>
    </rPh>
    <rPh sb="7" eb="9">
      <t>カイケツ</t>
    </rPh>
    <rPh sb="15" eb="17">
      <t>カダイ</t>
    </rPh>
    <phoneticPr fontId="4"/>
  </si>
  <si>
    <t>③共同取組活動参加者の不足</t>
    <rPh sb="1" eb="3">
      <t>キョウドウ</t>
    </rPh>
    <rPh sb="3" eb="7">
      <t>トリクミカツドウ</t>
    </rPh>
    <rPh sb="7" eb="10">
      <t>サンカシャ</t>
    </rPh>
    <rPh sb="11" eb="13">
      <t>フソク</t>
    </rPh>
    <phoneticPr fontId="84"/>
  </si>
  <si>
    <r>
      <t xml:space="preserve">（該当する課題について詳細を記載）
</t>
    </r>
    <r>
      <rPr>
        <sz val="11"/>
        <color rgb="FFFF0000"/>
        <rFont val="ＭＳ 明朝"/>
        <family val="1"/>
        <charset val="128"/>
      </rPr>
      <t>①代表者が固定化されており、後継者の確保の目途が立っていない。
③構成員には若手が２名いるが、その他の構成員は高齢であり、共同取組活動の作業負担が２名の若手の集中する傾向がある。
⑦集落協定内の農業者が所有する農作業機械の老朽化が進んでいる。現在は農業者間の貸し借りでなんとかまかなっているが、今後故障する機械が増えれば、農作業機械の確保が困難になる。また、世代交代が行われた小規模農業者から作業委託のニーズが増えているが、農作業を受託できるオペレーターが減ってきている。</t>
    </r>
    <rPh sb="1" eb="3">
      <t>ガイトウ</t>
    </rPh>
    <rPh sb="5" eb="7">
      <t>カダイ</t>
    </rPh>
    <rPh sb="11" eb="13">
      <t>ショウサイ</t>
    </rPh>
    <rPh sb="14" eb="16">
      <t>キサイ</t>
    </rPh>
    <phoneticPr fontId="84"/>
  </si>
  <si>
    <t>３－４．統合により体制を強化したい活動</t>
    <rPh sb="4" eb="6">
      <t>トウゴウ</t>
    </rPh>
    <rPh sb="9" eb="11">
      <t>タイセイ</t>
    </rPh>
    <rPh sb="12" eb="14">
      <t>キョウカ</t>
    </rPh>
    <rPh sb="17" eb="19">
      <t>カツドウ</t>
    </rPh>
    <phoneticPr fontId="4"/>
  </si>
  <si>
    <t>体制を強化したい活動</t>
    <phoneticPr fontId="84"/>
  </si>
  <si>
    <t>①リーダー等の人材確保</t>
    <rPh sb="5" eb="6">
      <t>トウ</t>
    </rPh>
    <rPh sb="7" eb="9">
      <t>ジンザイ</t>
    </rPh>
    <rPh sb="9" eb="11">
      <t>カクホ</t>
    </rPh>
    <phoneticPr fontId="84"/>
  </si>
  <si>
    <t>⑦農業の担い手育成</t>
    <rPh sb="1" eb="3">
      <t>ノウギョウ</t>
    </rPh>
    <rPh sb="4" eb="5">
      <t>ニナ</t>
    </rPh>
    <rPh sb="6" eb="7">
      <t>テ</t>
    </rPh>
    <rPh sb="7" eb="9">
      <t>イクセイ</t>
    </rPh>
    <phoneticPr fontId="84"/>
  </si>
  <si>
    <t>②事務局機能の強化</t>
    <rPh sb="1" eb="4">
      <t>ジムキョク</t>
    </rPh>
    <rPh sb="4" eb="6">
      <t>キノウ</t>
    </rPh>
    <rPh sb="7" eb="9">
      <t>キョウカ</t>
    </rPh>
    <phoneticPr fontId="84"/>
  </si>
  <si>
    <t>⑧地場農産物の加工・販売</t>
    <rPh sb="1" eb="3">
      <t>ジバ</t>
    </rPh>
    <rPh sb="3" eb="6">
      <t>ノウサンブツ</t>
    </rPh>
    <rPh sb="7" eb="9">
      <t>カコウ</t>
    </rPh>
    <rPh sb="10" eb="12">
      <t>ハンバイ</t>
    </rPh>
    <phoneticPr fontId="84"/>
  </si>
  <si>
    <t>③農地保全（草刈り、荒廃防止活動等）</t>
    <rPh sb="1" eb="3">
      <t>ノウチ</t>
    </rPh>
    <rPh sb="3" eb="5">
      <t>ホゼン</t>
    </rPh>
    <rPh sb="6" eb="8">
      <t>クサカ</t>
    </rPh>
    <rPh sb="10" eb="12">
      <t>コウハイ</t>
    </rPh>
    <rPh sb="12" eb="14">
      <t>ボウシ</t>
    </rPh>
    <rPh sb="14" eb="16">
      <t>カツドウ</t>
    </rPh>
    <rPh sb="16" eb="17">
      <t>トウ</t>
    </rPh>
    <phoneticPr fontId="84"/>
  </si>
  <si>
    <t>⑨鳥獣害対策</t>
    <rPh sb="1" eb="6">
      <t>チョウジュウガイタイサク</t>
    </rPh>
    <phoneticPr fontId="84"/>
  </si>
  <si>
    <t>④水路・農道等の維持管理</t>
    <rPh sb="1" eb="3">
      <t>スイロ</t>
    </rPh>
    <rPh sb="4" eb="6">
      <t>ノウドウ</t>
    </rPh>
    <rPh sb="6" eb="7">
      <t>トウ</t>
    </rPh>
    <rPh sb="8" eb="10">
      <t>イジ</t>
    </rPh>
    <rPh sb="10" eb="12">
      <t>カンリ</t>
    </rPh>
    <phoneticPr fontId="84"/>
  </si>
  <si>
    <t>⑩多面的機能を増進する活動</t>
    <rPh sb="1" eb="6">
      <t>タメンテキキノウ</t>
    </rPh>
    <rPh sb="7" eb="9">
      <t>ゾウシン</t>
    </rPh>
    <rPh sb="11" eb="13">
      <t>カツドウ</t>
    </rPh>
    <phoneticPr fontId="84"/>
  </si>
  <si>
    <t>⑤機械・施設の共同利用</t>
    <rPh sb="1" eb="3">
      <t>キカイ</t>
    </rPh>
    <rPh sb="4" eb="6">
      <t>シセツ</t>
    </rPh>
    <rPh sb="7" eb="9">
      <t>キョウドウ</t>
    </rPh>
    <rPh sb="9" eb="11">
      <t>リヨウ</t>
    </rPh>
    <phoneticPr fontId="84"/>
  </si>
  <si>
    <t>⑥農作業の共同化</t>
    <rPh sb="1" eb="4">
      <t>ノウサギョウ</t>
    </rPh>
    <rPh sb="5" eb="8">
      <t>キョウドウカ</t>
    </rPh>
    <phoneticPr fontId="84"/>
  </si>
  <si>
    <t>３－５．統合の工程</t>
    <rPh sb="4" eb="6">
      <t>トウゴウ</t>
    </rPh>
    <rPh sb="7" eb="9">
      <t>コウテイ</t>
    </rPh>
    <phoneticPr fontId="4"/>
  </si>
  <si>
    <t>①統合に向けた話合い（協定内）</t>
    <rPh sb="1" eb="3">
      <t>トウゴウ</t>
    </rPh>
    <rPh sb="4" eb="5">
      <t>ム</t>
    </rPh>
    <rPh sb="7" eb="9">
      <t>ハナシア</t>
    </rPh>
    <rPh sb="11" eb="14">
      <t>キョウテイナイ</t>
    </rPh>
    <phoneticPr fontId="84"/>
  </si>
  <si>
    <t>②統合に向けた話合い（協定間）</t>
    <rPh sb="1" eb="3">
      <t>トウゴウ</t>
    </rPh>
    <rPh sb="4" eb="5">
      <t>ム</t>
    </rPh>
    <rPh sb="7" eb="9">
      <t>ハナシア</t>
    </rPh>
    <rPh sb="11" eb="13">
      <t>キョウテイ</t>
    </rPh>
    <rPh sb="13" eb="14">
      <t>アイダ</t>
    </rPh>
    <phoneticPr fontId="84"/>
  </si>
  <si>
    <t>③統合</t>
    <rPh sb="1" eb="3">
      <t>トウゴウ</t>
    </rPh>
    <phoneticPr fontId="84"/>
  </si>
  <si>
    <t>④ネットワーク化加算の適用（加算措置を利用する場合）</t>
    <rPh sb="7" eb="8">
      <t>カ</t>
    </rPh>
    <rPh sb="8" eb="10">
      <t>カサン</t>
    </rPh>
    <rPh sb="11" eb="13">
      <t>テキヨウ</t>
    </rPh>
    <rPh sb="14" eb="18">
      <t>カサンソチ</t>
    </rPh>
    <rPh sb="19" eb="21">
      <t>リヨウ</t>
    </rPh>
    <rPh sb="23" eb="25">
      <t>バアイ</t>
    </rPh>
    <phoneticPr fontId="84"/>
  </si>
  <si>
    <r>
      <t xml:space="preserve">（３－２～３－４を踏まえた統合の進め方を記載）
</t>
    </r>
    <r>
      <rPr>
        <sz val="11"/>
        <color rgb="FFFF0000"/>
        <rFont val="ＭＳ 明朝"/>
        <family val="1"/>
        <charset val="128"/>
      </rPr>
      <t>・令和５年度から地域計画作成に向けた協議が開始されたことをきっかけに、周辺にあるＥ集落協定、Ｆ集落協定と統合に向けた意見交換を行ってきた。リーダーの人員不足や共同取組活動参加者の不足という共通の課題を抱えている。
・令和７年度初旬の集落協定総会において、統合の方向性について承認が得られたため、令和７年度中にＥ集落協定、Ｆ集落協定と統合後の活動計画や個人配分、作業日当等のルールについて意見調整を行う。令和８年度初旬の総会において統合の承認をとり、令和８年度内の統合を目指す。
・令和９年度よりネットワーク化加算を申請する。
・統合後の協定では、集落協定の代表者を、旧集落協定による３年毎の輪番制とすることを検討する。
・草刈等の作業が一部の構成員に集中しないように、旧集落協定間で人手を出し合う体制を構築するとともに、土地持ち非農家の参加も呼び掛けるようにする。
・農作業機械については、協定内で引退する農家から農作業機械を集約し、機械共同利用組合を立ち上げる。ネットワーク化加算を利用して、共同利用する農作業機械の保管庫を整備する。Ｆ集落協定内のＵターン予定者を機械共同利用組合の管理者兼オペレーターに育成し、統合した集落協定の「主導的な役割を担う人材」に位置付ける。
・統合後は、農村関係人口の拡大に向けた検討を進める。管理が十分行われていなかった梅や柿の収穫体験や、道の駅周辺での景観作物の栽培などの計画を検討する。また、当集落協定で行ってきた野鳥のための冬季水張りをＥ集落協定及びＦ集落協定のエリアにも広げる検討を行う。</t>
    </r>
    <phoneticPr fontId="84"/>
  </si>
  <si>
    <t>３－６．役員の継承計画</t>
    <rPh sb="4" eb="6">
      <t>ヤクイン</t>
    </rPh>
    <rPh sb="7" eb="11">
      <t>ケイショウケイカク</t>
    </rPh>
    <phoneticPr fontId="4"/>
  </si>
  <si>
    <t>役職名等</t>
    <rPh sb="0" eb="3">
      <t>ヤクショクメイ</t>
    </rPh>
    <rPh sb="3" eb="4">
      <t>トウ</t>
    </rPh>
    <phoneticPr fontId="84"/>
  </si>
  <si>
    <t>氏名（現体制）</t>
    <rPh sb="0" eb="2">
      <t>シメイ</t>
    </rPh>
    <rPh sb="3" eb="6">
      <t>ゲンタイセイ</t>
    </rPh>
    <phoneticPr fontId="84"/>
  </si>
  <si>
    <t>氏名（後任予定者）</t>
    <rPh sb="0" eb="2">
      <t>シメイ</t>
    </rPh>
    <rPh sb="3" eb="8">
      <t>コウニンヨテイシャ</t>
    </rPh>
    <phoneticPr fontId="84"/>
  </si>
  <si>
    <t>継承予定時期</t>
    <rPh sb="0" eb="4">
      <t>ケイショウヨテイ</t>
    </rPh>
    <rPh sb="4" eb="6">
      <t>ジキ</t>
    </rPh>
    <phoneticPr fontId="84"/>
  </si>
  <si>
    <t>代表者</t>
    <rPh sb="0" eb="3">
      <t>ダイヒョウシャ</t>
    </rPh>
    <phoneticPr fontId="84"/>
  </si>
  <si>
    <t>甲田　太郎</t>
    <phoneticPr fontId="4"/>
  </si>
  <si>
    <t>書記担当</t>
    <rPh sb="0" eb="2">
      <t>ショキ</t>
    </rPh>
    <rPh sb="2" eb="4">
      <t>タントウ</t>
    </rPh>
    <phoneticPr fontId="84"/>
  </si>
  <si>
    <t>丙川　三郎</t>
    <phoneticPr fontId="4"/>
  </si>
  <si>
    <t>丁本　四郎</t>
    <phoneticPr fontId="4"/>
  </si>
  <si>
    <t>会計担当</t>
    <rPh sb="0" eb="2">
      <t>カイケイ</t>
    </rPh>
    <rPh sb="2" eb="4">
      <t>タントウ</t>
    </rPh>
    <phoneticPr fontId="84"/>
  </si>
  <si>
    <t>乙山　次郎</t>
    <phoneticPr fontId="4"/>
  </si>
  <si>
    <t>戊部　花子</t>
    <phoneticPr fontId="4"/>
  </si>
  <si>
    <t>共同機械担当</t>
    <rPh sb="0" eb="4">
      <t>キョウドウキカイ</t>
    </rPh>
    <rPh sb="4" eb="6">
      <t>タントウ</t>
    </rPh>
    <phoneticPr fontId="84"/>
  </si>
  <si>
    <t>己藤　五郎</t>
    <phoneticPr fontId="4"/>
  </si>
  <si>
    <t>土地改良施設担当</t>
    <rPh sb="0" eb="4">
      <t>トチカイリョウ</t>
    </rPh>
    <rPh sb="4" eb="8">
      <t>シセツタントウ</t>
    </rPh>
    <phoneticPr fontId="84"/>
  </si>
  <si>
    <t>法面点検担当</t>
    <rPh sb="0" eb="2">
      <t>ノリメン</t>
    </rPh>
    <rPh sb="2" eb="6">
      <t>テンケンタントウ</t>
    </rPh>
    <phoneticPr fontId="84"/>
  </si>
  <si>
    <t>注）「氏名（現体制）」は、本計画作成時点での役職者名を記載。「氏名（後任予定者）」は、現体制の担当者の次に担当となる人（予定）の氏名を記載。「氏名（現体制）」とは別の人を「氏名（後任予定者）」記載すること（同一人物の記載は不可）。</t>
    <phoneticPr fontId="84"/>
  </si>
  <si>
    <t>３－７．体制の維持・向上に向けた活動事項</t>
    <rPh sb="4" eb="6">
      <t>タイセイ</t>
    </rPh>
    <rPh sb="7" eb="9">
      <t>イジ</t>
    </rPh>
    <rPh sb="10" eb="12">
      <t>コウジョウ</t>
    </rPh>
    <rPh sb="13" eb="14">
      <t>ム</t>
    </rPh>
    <rPh sb="16" eb="18">
      <t>カツドウ</t>
    </rPh>
    <rPh sb="18" eb="20">
      <t>ジコウ</t>
    </rPh>
    <phoneticPr fontId="4"/>
  </si>
  <si>
    <r>
      <t xml:space="preserve">（役員の継承に向けた取組を記載）
</t>
    </r>
    <r>
      <rPr>
        <sz val="11"/>
        <color rgb="FFFF0000"/>
        <rFont val="ＭＳ 明朝"/>
        <family val="1"/>
        <charset val="128"/>
      </rPr>
      <t xml:space="preserve">・代表者の後任予定者は丙川三郎とし、令和10年度の継承予定時期まで書記担当として代表者の業務の補助を行いながら、徐々に代表者業務の習得を行う。
・その他の役員については、代表者交代時期の令和10年度と対策期切り替わりの令和12年度に分けて段階的に交代を行うことで、役員業務の引継ぎを計画的に進めていく。
・令和10年度より共同機械担当となる予定の己藤五郎は、令和９年度までにドローン操作の研修を受講を行うとともに、乙山次郎の指導のもと自走型草刈機の操作方法の習得を行う。
</t>
    </r>
    <r>
      <rPr>
        <sz val="11"/>
        <rFont val="ＭＳ 明朝"/>
        <family val="1"/>
        <charset val="128"/>
      </rPr>
      <t xml:space="preserve">
</t>
    </r>
    <phoneticPr fontId="84"/>
  </si>
  <si>
    <r>
      <t xml:space="preserve">（構成員や活動参加者の安定的な確保に向けた取組を記載）
</t>
    </r>
    <r>
      <rPr>
        <sz val="11"/>
        <color rgb="FFFF0000"/>
        <rFont val="ＭＳ 明朝"/>
        <family val="1"/>
        <charset val="128"/>
      </rPr>
      <t>・大型連休期間に共同取組活動による草刈作業を実施し、構成員の親族にも可能な限りの参加を呼び掛ける。また、作業実施後には収穫祭を実施し、構成員間の懇親を図る。
・総会の際に構成員に対し、農地の相続予定者に中山間地域等直接支払の活動についても引継ぎ予定があることを伝えるよう周知する。
・○○市と連携し、令和８年度から地域おこし協力隊制度を活用して地域内の農地保全に関わる人材の移住受け入れを目指す。
・集落外に在住している農地所有者に対して、毎年、活動報告と合わせて共同取組活動の案内を送付することで、共同取組活動への参加を促す。
・地元米の直販先に対して収穫等の体験活動への参加募集をかけることで関係人口拡大に取り組む。
・市民農園を開設し非農業者との交流を深めるとともに、多面的機能の増進活動への参加を募集する。
・一律の作業単価を見直し、傾斜が厳しい場所での作業等の負担が大きい作業については高い作業単価を設定するなど、共同取組活動に参加しやすくなる環境を整備する。また、令和７年度より適用を受けているスマート農業加算を利用して令和９年度にリモコン式自走草刈機を導入し、急傾斜地域での作業の省力化と安全な作業実施が可能となる環境を整備する。</t>
    </r>
    <phoneticPr fontId="84"/>
  </si>
  <si>
    <t>４.多様な組織等の参画</t>
    <rPh sb="2" eb="4">
      <t>タヨウ</t>
    </rPh>
    <rPh sb="5" eb="7">
      <t>ソシキ</t>
    </rPh>
    <rPh sb="7" eb="8">
      <t>トウ</t>
    </rPh>
    <rPh sb="9" eb="11">
      <t>サンカク</t>
    </rPh>
    <phoneticPr fontId="4"/>
  </si>
  <si>
    <t>注）４－１～４－３の全てを記載すること。</t>
    <phoneticPr fontId="4"/>
  </si>
  <si>
    <t>４－１．協定活動に参画する多様な組織等</t>
    <phoneticPr fontId="4"/>
  </si>
  <si>
    <t>注）（１）又は（２）の該当する項目を記載すること。</t>
    <phoneticPr fontId="84"/>
  </si>
  <si>
    <t>（１）農業者団体以外の組織</t>
    <rPh sb="3" eb="6">
      <t>ノウギョウシャ</t>
    </rPh>
    <rPh sb="6" eb="8">
      <t>ダンタイ</t>
    </rPh>
    <rPh sb="8" eb="10">
      <t>イガイ</t>
    </rPh>
    <rPh sb="11" eb="13">
      <t>ソシキ</t>
    </rPh>
    <phoneticPr fontId="4"/>
  </si>
  <si>
    <t>参画方法</t>
    <rPh sb="0" eb="4">
      <t>サンカクホウホウ</t>
    </rPh>
    <phoneticPr fontId="84"/>
  </si>
  <si>
    <t>組織名</t>
    <rPh sb="0" eb="3">
      <t>ソシキメイ</t>
    </rPh>
    <phoneticPr fontId="84"/>
  </si>
  <si>
    <t>①集落協定の構成員</t>
    <rPh sb="1" eb="5">
      <t>シュウラクキョウテイ</t>
    </rPh>
    <rPh sb="6" eb="9">
      <t>コウセイイン</t>
    </rPh>
    <phoneticPr fontId="84"/>
  </si>
  <si>
    <t>Ｇ地域づくり協議会</t>
    <phoneticPr fontId="4"/>
  </si>
  <si>
    <t>Ｈ子供会</t>
    <phoneticPr fontId="4"/>
  </si>
  <si>
    <t>Ｉ土地改良区</t>
    <phoneticPr fontId="4"/>
  </si>
  <si>
    <t>Ｊ農地保全会（多面的機能支払活動組織）</t>
    <phoneticPr fontId="4"/>
  </si>
  <si>
    <t>②別途協定等を締結</t>
    <rPh sb="1" eb="3">
      <t>ベット</t>
    </rPh>
    <rPh sb="3" eb="6">
      <t>キョウテイトウ</t>
    </rPh>
    <rPh sb="7" eb="9">
      <t>テイケツ</t>
    </rPh>
    <phoneticPr fontId="84"/>
  </si>
  <si>
    <t>Ｋ大学</t>
    <phoneticPr fontId="4"/>
  </si>
  <si>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phoneticPr fontId="4"/>
  </si>
  <si>
    <t>（２）非農業者</t>
    <rPh sb="3" eb="7">
      <t>ヒノウギョウシャ</t>
    </rPh>
    <phoneticPr fontId="4"/>
  </si>
  <si>
    <t>参画方法</t>
    <rPh sb="0" eb="2">
      <t>サンカク</t>
    </rPh>
    <rPh sb="2" eb="4">
      <t>ホウホウ</t>
    </rPh>
    <phoneticPr fontId="84"/>
  </si>
  <si>
    <t>人数</t>
    <rPh sb="0" eb="2">
      <t>ニンズウ</t>
    </rPh>
    <phoneticPr fontId="84"/>
  </si>
  <si>
    <t>②別途協定等を締結</t>
    <rPh sb="1" eb="5">
      <t>ベットキョウテイ</t>
    </rPh>
    <rPh sb="5" eb="6">
      <t>トウ</t>
    </rPh>
    <rPh sb="7" eb="9">
      <t>テイケツ</t>
    </rPh>
    <phoneticPr fontId="84"/>
  </si>
  <si>
    <t>合計</t>
    <rPh sb="0" eb="2">
      <t>ゴウケイ</t>
    </rPh>
    <phoneticPr fontId="84"/>
  </si>
  <si>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phoneticPr fontId="4"/>
  </si>
  <si>
    <t>４－２．多様な組織等の参画で解決しようとする課題</t>
    <rPh sb="4" eb="6">
      <t>タヨウ</t>
    </rPh>
    <rPh sb="7" eb="9">
      <t>ソシキ</t>
    </rPh>
    <rPh sb="9" eb="10">
      <t>トウ</t>
    </rPh>
    <rPh sb="11" eb="13">
      <t>サンカク</t>
    </rPh>
    <rPh sb="14" eb="16">
      <t>カイケツ</t>
    </rPh>
    <rPh sb="22" eb="24">
      <t>カダイ</t>
    </rPh>
    <phoneticPr fontId="4"/>
  </si>
  <si>
    <t>①事務担当者の人材不足</t>
    <rPh sb="1" eb="3">
      <t>ジム</t>
    </rPh>
    <rPh sb="3" eb="6">
      <t>タントウシャ</t>
    </rPh>
    <rPh sb="7" eb="9">
      <t>ジンザイ</t>
    </rPh>
    <rPh sb="9" eb="11">
      <t>ブソク</t>
    </rPh>
    <phoneticPr fontId="84"/>
  </si>
  <si>
    <t>④知見や技術の不足</t>
    <rPh sb="1" eb="3">
      <t>チケン</t>
    </rPh>
    <rPh sb="4" eb="6">
      <t>ギジュツ</t>
    </rPh>
    <rPh sb="7" eb="9">
      <t>フソク</t>
    </rPh>
    <phoneticPr fontId="84"/>
  </si>
  <si>
    <t>②共同取組活動参加者の不足</t>
    <rPh sb="1" eb="3">
      <t>キョウドウ</t>
    </rPh>
    <rPh sb="3" eb="5">
      <t>トリクミ</t>
    </rPh>
    <rPh sb="5" eb="7">
      <t>カツドウ</t>
    </rPh>
    <rPh sb="7" eb="10">
      <t>サンカシャ</t>
    </rPh>
    <rPh sb="11" eb="13">
      <t>フソク</t>
    </rPh>
    <phoneticPr fontId="84"/>
  </si>
  <si>
    <t>③農業作業の人材不足</t>
    <rPh sb="1" eb="3">
      <t>ノウギョウ</t>
    </rPh>
    <rPh sb="3" eb="5">
      <t>サギョウ</t>
    </rPh>
    <rPh sb="6" eb="8">
      <t>ジンザイ</t>
    </rPh>
    <rPh sb="8" eb="10">
      <t>ブソク</t>
    </rPh>
    <phoneticPr fontId="84"/>
  </si>
  <si>
    <r>
      <t xml:space="preserve">（該当する課題について詳細を記載）
</t>
    </r>
    <r>
      <rPr>
        <sz val="11"/>
        <color rgb="FFFF0000"/>
        <rFont val="ＭＳ 明朝"/>
        <family val="1"/>
        <charset val="128"/>
      </rPr>
      <t>①構成員は高齢者が多く、事務の引き受け手の確保が困難である。
②③棚田の石積の草取りや補修は集落総出で行ってきてが、高齢者の参加が難しくなり、人手の確保が困難になってきている。また、高齢のために棚田での水稲作の継続が困難な農地が増えてきている。</t>
    </r>
    <rPh sb="1" eb="3">
      <t>ガイトウ</t>
    </rPh>
    <rPh sb="5" eb="7">
      <t>カダイ</t>
    </rPh>
    <rPh sb="11" eb="13">
      <t>ショウサイ</t>
    </rPh>
    <rPh sb="14" eb="16">
      <t>キサイ</t>
    </rPh>
    <phoneticPr fontId="84"/>
  </si>
  <si>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4"/>
  </si>
  <si>
    <t>連携して実施する活動</t>
    <phoneticPr fontId="84"/>
  </si>
  <si>
    <t>①事務の適切な実施</t>
    <phoneticPr fontId="84"/>
  </si>
  <si>
    <t>⑥鳥獣害対策</t>
    <rPh sb="1" eb="3">
      <t>チョウジュウ</t>
    </rPh>
    <rPh sb="3" eb="4">
      <t>ガイ</t>
    </rPh>
    <rPh sb="4" eb="6">
      <t>タイサク</t>
    </rPh>
    <phoneticPr fontId="84"/>
  </si>
  <si>
    <t>⑦多面的機能を増進する活動</t>
    <phoneticPr fontId="84"/>
  </si>
  <si>
    <t>④農作業</t>
    <rPh sb="1" eb="4">
      <t>ノウサギョウ</t>
    </rPh>
    <phoneticPr fontId="84"/>
  </si>
  <si>
    <t>⑤地場農産物の加工・販売</t>
    <rPh sb="1" eb="3">
      <t>ジバ</t>
    </rPh>
    <rPh sb="3" eb="6">
      <t>ノウサンブツ</t>
    </rPh>
    <rPh sb="7" eb="9">
      <t>カコウ</t>
    </rPh>
    <rPh sb="10" eb="12">
      <t>ハンバイ</t>
    </rPh>
    <phoneticPr fontId="84"/>
  </si>
  <si>
    <r>
      <t xml:space="preserve">（連携して実施する活動の詳細について、今後の活動の維持、向上に向けた方向性も含めて記載）
</t>
    </r>
    <r>
      <rPr>
        <sz val="11"/>
        <color rgb="FFFF0000"/>
        <rFont val="ＭＳ 明朝"/>
        <family val="1"/>
        <charset val="128"/>
      </rPr>
      <t>・多面的機能支払交付金の事務支援も行っていた土地改良区が令和５年度より構成員に加わり、土地改良区が集落協定の事務を担当している。集落協定の対象農用地の一部は多面的機能支払の対象にもなっており、効率的な事務作業ができることから、今後も引き続き土地改良区が事務を担当する予定である。
・Ｊ農地保全会では、令和８年度に草刈隊を結成する予定である。草刈隊が水路・農道の草刈を実施する際に、水路等の周辺にある集落協定の農地の法面の草刈も草刈隊と連携して行うことで、作業の効率化を図る。
・県の棚田サポーター事業を利用し、毎年、５名程度の登録者に棚田の石積みの草刈や補修の作業を手伝ってもらっている。今後は、サポーター、構成員の非農家、子供会と連携し、棚田の法面に彼岸花を植えるなど、棚田の観光資源活用に取り組む予定である。
・以前からＫ大学が当集落へフィールドワークに来ていた縁により、令和７年度にＫ大学、Ｇ地域づくり協議会、当集落協定の３者で棚田振興のための連携協定を締結した。令和７年度より、農作業が困難となっていた棚田において、Ｋ大学の教員や学生と連携し、田植えや収穫作業を始める予定である。大学との連絡調整や宿泊場所の手配はＧ地域づくり協議会が担当し、作業当日の作業方法の説明や必要な物品の準備は当集落協定が担当する。将来的には、Ｇ地域づくり協議会を中心に棚田を活かした農泊にも取り組みたいと考えており、Ｋ大学の教員や学生にも、構想検討に加わってもらいたいと考えている。
・これらの取組の活性化を図るため、令和８年度までに指定棚田地域振興活動計画の認定を受け、令和９年度に棚田地域振興活動加算の申請を行う計画である。
・持続的な取組を実現するため、Ｇ地域づくり協議会を中心とした農村ＲＭＯの形成も検討していく。</t>
    </r>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84"/>
  </si>
  <si>
    <t>○</t>
  </si>
  <si>
    <t>⑧</t>
  </si>
  <si>
    <t>①</t>
  </si>
  <si>
    <t>⑤</t>
  </si>
  <si>
    <t>⑥</t>
  </si>
  <si>
    <t>⑦</t>
  </si>
  <si>
    <t>①＋②が③に占める割合</t>
    <phoneticPr fontId="4"/>
  </si>
  <si>
    <t>（小数点以下切り捨て）</t>
    <phoneticPr fontId="4"/>
  </si>
  <si>
    <t>③集落協定の全構成員数（集落協定の構成員数（農業者数＋①※組織数は含めない）に②を加えた人数）</t>
    <phoneticPr fontId="84"/>
  </si>
  <si>
    <t>２．ネットワーク化活動計画作成時に使用するもの</t>
    <rPh sb="8" eb="13">
      <t>カカツドウケイカク</t>
    </rPh>
    <rPh sb="13" eb="15">
      <t>サクセイ</t>
    </rPh>
    <rPh sb="15" eb="16">
      <t>ジ</t>
    </rPh>
    <rPh sb="17" eb="19">
      <t>シヨウ</t>
    </rPh>
    <phoneticPr fontId="4"/>
  </si>
  <si>
    <t>④加算の適用</t>
    <phoneticPr fontId="4"/>
  </si>
  <si>
    <t>L</t>
    <phoneticPr fontId="4"/>
  </si>
  <si>
    <t>％</t>
    <phoneticPr fontId="4"/>
  </si>
  <si>
    <r>
      <t xml:space="preserve">③その他（別途の規約）
</t>
    </r>
    <r>
      <rPr>
        <sz val="10"/>
        <color rgb="FFFF0000"/>
        <rFont val="ＭＳ ゴシック"/>
        <family val="3"/>
        <charset val="128"/>
      </rPr>
      <t>（例：泥上げ、草刈り等の水路・農道の管理等は多面的機能支払交付金により行う。）</t>
    </r>
    <rPh sb="13" eb="14">
      <t>レイ</t>
    </rPh>
    <phoneticPr fontId="4"/>
  </si>
  <si>
    <t>令和7年度</t>
  </si>
  <si>
    <t>令和8年度</t>
  </si>
  <si>
    <t>令和9年度</t>
  </si>
  <si>
    <t>　○ 取り崩し予定年度：</t>
    <phoneticPr fontId="4"/>
  </si>
  <si>
    <t>（協定期間内）</t>
    <phoneticPr fontId="4"/>
  </si>
  <si>
    <r>
      <t>　○ 取り崩し予定年度における積立累計額：</t>
    </r>
    <r>
      <rPr>
        <u/>
        <sz val="12"/>
        <color rgb="FFFF0000"/>
        <rFont val="ＭＳ 明朝"/>
        <family val="1"/>
        <charset val="128"/>
      </rPr>
      <t>　</t>
    </r>
    <phoneticPr fontId="4"/>
  </si>
  <si>
    <t>　○ 繰越予定年度：</t>
    <phoneticPr fontId="4"/>
  </si>
  <si>
    <t>（当該年度の翌年度）</t>
    <phoneticPr fontId="4"/>
  </si>
  <si>
    <r>
      <t>　○ 繰越予定額：</t>
    </r>
    <r>
      <rPr>
        <u/>
        <sz val="12"/>
        <color rgb="FFFF0000"/>
        <rFont val="ＭＳ 明朝"/>
        <family val="1"/>
        <charset val="128"/>
      </rPr>
      <t>　</t>
    </r>
    <rPh sb="3" eb="5">
      <t>クリコシ</t>
    </rPh>
    <rPh sb="5" eb="7">
      <t>ヨテイ</t>
    </rPh>
    <phoneticPr fontId="4"/>
  </si>
  <si>
    <t>行を追加する場合はこれより上の行を「コピーして追加」してください。</t>
    <phoneticPr fontId="4"/>
  </si>
  <si>
    <t>スマート農業加算</t>
    <phoneticPr fontId="4"/>
  </si>
  <si>
    <t>令和</t>
    <phoneticPr fontId="4"/>
  </si>
  <si>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4"/>
  </si>
  <si>
    <t>ネットワーク化する集落協定名</t>
    <rPh sb="6" eb="7">
      <t>カ</t>
    </rPh>
    <rPh sb="9" eb="11">
      <t>シュウラク</t>
    </rPh>
    <rPh sb="11" eb="13">
      <t>キョウテイ</t>
    </rPh>
    <phoneticPr fontId="4"/>
  </si>
  <si>
    <t>様式名</t>
    <rPh sb="0" eb="3">
      <t>ヨウシキメイ</t>
    </rPh>
    <phoneticPr fontId="4"/>
  </si>
  <si>
    <t>ふりがな</t>
    <phoneticPr fontId="4"/>
  </si>
  <si>
    <t>①</t>
    <phoneticPr fontId="4"/>
  </si>
  <si>
    <t>②</t>
    <phoneticPr fontId="4"/>
  </si>
  <si>
    <t>③</t>
    <phoneticPr fontId="4"/>
  </si>
  <si>
    <t>支払区分</t>
    <rPh sb="0" eb="2">
      <t>シハライ</t>
    </rPh>
    <rPh sb="2" eb="4">
      <t>クブン</t>
    </rPh>
    <phoneticPr fontId="4"/>
  </si>
  <si>
    <t>（参考様式第４号）</t>
    <rPh sb="1" eb="3">
      <t>サンコウ</t>
    </rPh>
    <rPh sb="3" eb="5">
      <t>ヨウシキ</t>
    </rPh>
    <phoneticPr fontId="4"/>
  </si>
  <si>
    <t>年　　月　　日</t>
    <phoneticPr fontId="4"/>
  </si>
  <si>
    <t>多面的機能発揮促進事業に関する計画の認定［変更の認定］の申請について</t>
    <phoneticPr fontId="4"/>
  </si>
  <si>
    <t>　このことについて、農業の有する多面的機能の発揮の促進に関する法律（平成26年法律第78号）第７条第１項［８条第１項］の規定に基づき、下記関係書類を添えて認定を申請する。</t>
    <phoneticPr fontId="4"/>
  </si>
  <si>
    <t>１　事業計画</t>
  </si>
  <si>
    <t>２　農業の有する多面的機能の発揮の促進に関する活動計画書</t>
  </si>
  <si>
    <t>１号事業（多面的機能支払交付金）</t>
  </si>
  <si>
    <t>２号事業（中山間地域等直接支払交付金）</t>
    <phoneticPr fontId="4"/>
  </si>
  <si>
    <t>３号事業（環境保全型農業直接支払交付金）</t>
    <phoneticPr fontId="4"/>
  </si>
  <si>
    <t>３　その他</t>
    <phoneticPr fontId="4"/>
  </si>
  <si>
    <t>都道府県の同意書の写し（都道府県営土地改良施設の管理）</t>
    <phoneticPr fontId="4"/>
  </si>
  <si>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4"/>
  </si>
  <si>
    <t>※に該当するため、書類の添付を省略する。</t>
    <phoneticPr fontId="4"/>
  </si>
  <si>
    <t>＜施行注意＞</t>
    <phoneticPr fontId="4"/>
  </si>
  <si>
    <t>　変更の認定の申請の場合は、［　］内の記載に置き換えるものとする。</t>
    <phoneticPr fontId="4"/>
  </si>
  <si>
    <t>多面的機能発揮促進事業に関する計画</t>
    <rPh sb="9" eb="11">
      <t>ジギョウ</t>
    </rPh>
    <phoneticPr fontId="105"/>
  </si>
  <si>
    <t>１ 多面的機能発揮促進事業の目標</t>
    <phoneticPr fontId="105"/>
  </si>
  <si>
    <t>１．現況</t>
    <rPh sb="2" eb="4">
      <t>ゲンキョウ</t>
    </rPh>
    <phoneticPr fontId="105"/>
  </si>
  <si>
    <t>２．目標</t>
    <rPh sb="2" eb="4">
      <t>モクヒョウ</t>
    </rPh>
    <phoneticPr fontId="105"/>
  </si>
  <si>
    <t>２ 多面的機能発揮促進事業の内容</t>
    <phoneticPr fontId="105"/>
  </si>
  <si>
    <t>　（１）多面的機能発揮促進事業の種類及び実施区域</t>
    <phoneticPr fontId="105"/>
  </si>
  <si>
    <t>　　① 種類（実施するものに○を付すこと。）</t>
    <phoneticPr fontId="105"/>
  </si>
  <si>
    <r>
      <t>１号事業</t>
    </r>
    <r>
      <rPr>
        <sz val="12"/>
        <color indexed="8"/>
        <rFont val="ＭＳ 明朝"/>
        <family val="1"/>
        <charset val="128"/>
      </rPr>
      <t>（多面的機能支払交付金）</t>
    </r>
    <phoneticPr fontId="105"/>
  </si>
  <si>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0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</si>
  <si>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05"/>
  </si>
  <si>
    <r>
      <t>２号事業</t>
    </r>
    <r>
      <rPr>
        <sz val="12"/>
        <color indexed="8"/>
        <rFont val="ＭＳ 明朝"/>
        <family val="1"/>
        <charset val="128"/>
      </rPr>
      <t>（中山間地域等直接支払交付金）</t>
    </r>
    <phoneticPr fontId="105"/>
  </si>
  <si>
    <r>
      <t>３号事業</t>
    </r>
    <r>
      <rPr>
        <sz val="12"/>
        <color indexed="8"/>
        <rFont val="ＭＳ 明朝"/>
        <family val="1"/>
        <charset val="128"/>
      </rPr>
      <t>（環境保全型農業直接支払交付金）</t>
    </r>
    <phoneticPr fontId="105"/>
  </si>
  <si>
    <r>
      <t>４号事業</t>
    </r>
    <r>
      <rPr>
        <sz val="12"/>
        <color indexed="8"/>
        <rFont val="ＭＳ 明朝"/>
        <family val="1"/>
        <charset val="128"/>
      </rPr>
      <t>（その他農業の有する多面的機能の発揮の促進に資する事業）</t>
    </r>
    <phoneticPr fontId="105"/>
  </si>
  <si>
    <t>　　② 実施区域</t>
    <phoneticPr fontId="105"/>
  </si>
  <si>
    <t>　（２）活動の内容等</t>
    <rPh sb="4" eb="6">
      <t>カツドウ</t>
    </rPh>
    <rPh sb="7" eb="9">
      <t>ナイヨウ</t>
    </rPh>
    <rPh sb="9" eb="10">
      <t>トウ</t>
    </rPh>
    <phoneticPr fontId="105"/>
  </si>
  <si>
    <t>　　②２号事業</t>
    <rPh sb="4" eb="5">
      <t>ゴウ</t>
    </rPh>
    <rPh sb="5" eb="7">
      <t>ジギョウ</t>
    </rPh>
    <phoneticPr fontId="105"/>
  </si>
  <si>
    <t xml:space="preserve">  　 １）農業生産活動の内容</t>
    <rPh sb="6" eb="8">
      <t>ノウギョウ</t>
    </rPh>
    <rPh sb="8" eb="10">
      <t>セイサン</t>
    </rPh>
    <rPh sb="10" eb="12">
      <t>カツドウ</t>
    </rPh>
    <rPh sb="13" eb="15">
      <t>ナイヨウ</t>
    </rPh>
    <phoneticPr fontId="105"/>
  </si>
  <si>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05"/>
  </si>
  <si>
    <t>３ 多面的機能発揮促進事業の実施期間</t>
  </si>
  <si>
    <t>４ 農業者団体等の構成員に係る事項</t>
  </si>
  <si>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4"/>
  </si>
  <si>
    <t>✓</t>
    <phoneticPr fontId="4"/>
  </si>
  <si>
    <t>ちゅうさんかん　たろう</t>
    <phoneticPr fontId="4"/>
  </si>
  <si>
    <t>　１　交付金は、集落を代表して</t>
    <phoneticPr fontId="4"/>
  </si>
  <si>
    <t>〇〇 〇〇（氏名）</t>
    <phoneticPr fontId="4"/>
  </si>
  <si>
    <t>が市町村より受け取る。</t>
    <phoneticPr fontId="4"/>
  </si>
  <si>
    <t>年度土地改良通年施行実施計画書</t>
    <phoneticPr fontId="4"/>
  </si>
  <si>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例えば「生年月日」欄など、承諾の確認に必要な欄を本様式に設けることができる。</t>
    <phoneticPr fontId="4"/>
  </si>
  <si>
    <t>○○地区水利組合</t>
    <rPh sb="2" eb="4">
      <t>チク</t>
    </rPh>
    <rPh sb="4" eb="8">
      <t>スイリクミアイ</t>
    </rPh>
    <phoneticPr fontId="4"/>
  </si>
  <si>
    <t>代表者
○○○○</t>
    <rPh sb="0" eb="3">
      <t>ダイヒョウシャ</t>
    </rPh>
    <phoneticPr fontId="4"/>
  </si>
  <si>
    <t>○○地区水利組合規程による</t>
    <rPh sb="2" eb="8">
      <t>チクスイリクミアイ</t>
    </rPh>
    <rPh sb="8" eb="10">
      <t>キテイ</t>
    </rPh>
    <phoneticPr fontId="4"/>
  </si>
  <si>
    <t>○○集落申し合わせ事項による</t>
    <rPh sb="2" eb="4">
      <t>シュウラク</t>
    </rPh>
    <rPh sb="4" eb="5">
      <t>モウ</t>
    </rPh>
    <rPh sb="6" eb="7">
      <t>ア</t>
    </rPh>
    <rPh sb="9" eb="11">
      <t>ジコウ</t>
    </rPh>
    <phoneticPr fontId="4"/>
  </si>
  <si>
    <r>
      <t xml:space="preserve">農業の有する多面的機能の発揮の促進に関する活動計画書
</t>
    </r>
    <r>
      <rPr>
        <sz val="11"/>
        <color rgb="FFFF0000"/>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4"/>
  </si>
  <si>
    <t>☑</t>
  </si>
  <si>
    <t>別紙1</t>
  </si>
  <si>
    <t>交付基準(傾斜等)</t>
    <phoneticPr fontId="4"/>
  </si>
  <si>
    <t>具体的な活動内容</t>
    <rPh sb="0" eb="3">
      <t>グタイテキ</t>
    </rPh>
    <rPh sb="4" eb="6">
      <t>カツドウ</t>
    </rPh>
    <rPh sb="6" eb="8">
      <t>ナイヨウ</t>
    </rPh>
    <phoneticPr fontId="4"/>
  </si>
  <si>
    <t>（別紙様式２）</t>
    <rPh sb="1" eb="3">
      <t>ベッシ</t>
    </rPh>
    <rPh sb="3" eb="5">
      <t>ヨウシキ</t>
    </rPh>
    <phoneticPr fontId="4"/>
  </si>
  <si>
    <t xml:space="preserve">
①現況</t>
    <rPh sb="2" eb="4">
      <t>ゲンキョウ</t>
    </rPh>
    <phoneticPr fontId="4"/>
  </si>
  <si>
    <t xml:space="preserve">
②基礎・体制整備単価</t>
    <phoneticPr fontId="4"/>
  </si>
  <si>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4"/>
  </si>
  <si>
    <t>上記表は以下の表に従って記載するものとする</t>
    <phoneticPr fontId="4"/>
  </si>
  <si>
    <t>（別紙様式１）</t>
    <phoneticPr fontId="4"/>
  </si>
  <si>
    <t>計画変更</t>
    <rPh sb="0" eb="2">
      <t>ケイカク</t>
    </rPh>
    <rPh sb="2" eb="4">
      <t>ヘンコウ</t>
    </rPh>
    <phoneticPr fontId="4"/>
  </si>
  <si>
    <r>
      <t xml:space="preserve">活動開始年度
</t>
    </r>
    <r>
      <rPr>
        <sz val="9"/>
        <color theme="1"/>
        <rFont val="ＭＳ 明朝"/>
        <family val="1"/>
        <charset val="128"/>
      </rPr>
      <t>(計画認定年度)</t>
    </r>
    <rPh sb="0" eb="2">
      <t>カツドウ</t>
    </rPh>
    <rPh sb="2" eb="4">
      <t>カイシ</t>
    </rPh>
    <rPh sb="4" eb="6">
      <t>ネンド</t>
    </rPh>
    <phoneticPr fontId="4"/>
  </si>
  <si>
    <t>多面支払</t>
    <rPh sb="0" eb="2">
      <t>タメン</t>
    </rPh>
    <rPh sb="2" eb="4">
      <t>シハライ</t>
    </rPh>
    <rPh sb="3" eb="4">
      <t>バライ</t>
    </rPh>
    <phoneticPr fontId="4"/>
  </si>
  <si>
    <t>農地面積</t>
    <rPh sb="2" eb="4">
      <t>メンセキ</t>
    </rPh>
    <phoneticPr fontId="4"/>
  </si>
  <si>
    <t>項目</t>
    <rPh sb="0" eb="2">
      <t>コウモク</t>
    </rPh>
    <phoneticPr fontId="4"/>
  </si>
  <si>
    <t>災害の発生が想定される箇所・施設に対する災害発生時の復旧等</t>
    <phoneticPr fontId="4"/>
  </si>
  <si>
    <t>に要する経費（具体的に記入）</t>
    <rPh sb="7" eb="10">
      <t>グタイテキ</t>
    </rPh>
    <rPh sb="11" eb="13">
      <t>キニュウ</t>
    </rPh>
    <phoneticPr fontId="4"/>
  </si>
  <si>
    <t>　○ 使途：　</t>
    <phoneticPr fontId="4"/>
  </si>
  <si>
    <t>畦塗り機購入</t>
    <rPh sb="1" eb="2">
      <t>ヌリ</t>
    </rPh>
    <rPh sb="3" eb="4">
      <t>キ</t>
    </rPh>
    <rPh sb="4" eb="6">
      <t>コウニュウ</t>
    </rPh>
    <phoneticPr fontId="4"/>
  </si>
  <si>
    <t>申請時
（します）</t>
    <rPh sb="0" eb="3">
      <t>シンセイジ</t>
    </rPh>
    <phoneticPr fontId="4"/>
  </si>
  <si>
    <t>報告時
（しました）</t>
    <rPh sb="0" eb="3">
      <t>ホウコクジ</t>
    </rPh>
    <phoneticPr fontId="4"/>
  </si>
  <si>
    <t>（１）適正な施肥</t>
    <phoneticPr fontId="4"/>
  </si>
  <si>
    <t>（２）適正な防除</t>
    <phoneticPr fontId="4"/>
  </si>
  <si>
    <t>④</t>
    <phoneticPr fontId="4"/>
  </si>
  <si>
    <t>（３）エネルギーの節減</t>
    <phoneticPr fontId="4"/>
  </si>
  <si>
    <t>⑤</t>
    <phoneticPr fontId="4"/>
  </si>
  <si>
    <t>⑥</t>
    <phoneticPr fontId="4"/>
  </si>
  <si>
    <t>⑦</t>
    <phoneticPr fontId="4"/>
  </si>
  <si>
    <t>（４）悪臭及び害虫の発生防止</t>
    <phoneticPr fontId="4"/>
  </si>
  <si>
    <t>共同取組活動を行う場合には、
悪臭・害虫の発生防止・低減に努める</t>
    <phoneticPr fontId="4"/>
  </si>
  <si>
    <t>（５）廃棄物の発生抑制、
　　 適正な循環的な利用及び適正な処分</t>
    <phoneticPr fontId="4"/>
  </si>
  <si>
    <t>共同取組活動を行う場合には、
プラ等廃棄物の削減に努め、適正に処理</t>
    <phoneticPr fontId="4"/>
  </si>
  <si>
    <t>⑧</t>
    <phoneticPr fontId="4"/>
  </si>
  <si>
    <t>環境負荷低減のチェックシート（集落協定向け）</t>
    <phoneticPr fontId="4"/>
  </si>
  <si>
    <t>（ 別紙様式８ ）</t>
    <phoneticPr fontId="4"/>
  </si>
  <si>
    <t>⑨</t>
    <phoneticPr fontId="4"/>
  </si>
  <si>
    <t>⑩</t>
    <phoneticPr fontId="4"/>
  </si>
  <si>
    <t>（６）生物多様性への悪影響の防止</t>
    <phoneticPr fontId="4"/>
  </si>
  <si>
    <t>⑪</t>
    <phoneticPr fontId="4"/>
  </si>
  <si>
    <t>⑫</t>
    <phoneticPr fontId="4"/>
  </si>
  <si>
    <t>（７）環境関係法令の遵守等</t>
    <phoneticPr fontId="4"/>
  </si>
  <si>
    <t>「みどりの食料システム戦略」を理解し、適切な事業実施に努める</t>
    <phoneticPr fontId="4"/>
  </si>
  <si>
    <t>⑬</t>
    <phoneticPr fontId="4"/>
  </si>
  <si>
    <t>関係法令の遵守</t>
    <phoneticPr fontId="4"/>
  </si>
  <si>
    <t>⑮</t>
    <phoneticPr fontId="4"/>
  </si>
  <si>
    <t>⑭</t>
    <phoneticPr fontId="4"/>
  </si>
  <si>
    <t>正しい知識に基づく作業安全に努める</t>
    <phoneticPr fontId="4"/>
  </si>
  <si>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肥料の適正な保管</t>
    </r>
    <r>
      <rPr>
        <sz val="11"/>
        <rFont val="ＭＳ Ｐゴシック"/>
        <family val="3"/>
        <charset val="128"/>
      </rPr>
      <t xml:space="preserve">
（該当しない　　　）</t>
    </r>
    <phoneticPr fontId="4"/>
  </si>
  <si>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肥料の使用状況等の記録・保存に努める</t>
    </r>
    <r>
      <rPr>
        <sz val="11"/>
        <rFont val="ＭＳ Ｐゴシック"/>
        <family val="3"/>
        <charset val="128"/>
      </rPr>
      <t xml:space="preserve">
（該当しない　　　）</t>
    </r>
    <phoneticPr fontId="4"/>
  </si>
  <si>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農薬の適正な使用・保管</t>
    </r>
    <r>
      <rPr>
        <sz val="11"/>
        <rFont val="ＭＳ Ｐゴシック"/>
        <family val="3"/>
        <charset val="128"/>
      </rPr>
      <t xml:space="preserve">
（該当しない　　　）</t>
    </r>
    <phoneticPr fontId="4"/>
  </si>
  <si>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農薬の使用状況等の記録・保存</t>
    </r>
    <r>
      <rPr>
        <sz val="11"/>
        <rFont val="ＭＳ Ｐゴシック"/>
        <family val="3"/>
        <charset val="128"/>
      </rPr>
      <t xml:space="preserve">
（該当しない　　　）</t>
    </r>
    <phoneticPr fontId="4"/>
  </si>
  <si>
    <r>
      <t xml:space="preserve">※共有資産として入手した50万円以上の農機等が
　 ある場合
</t>
    </r>
    <r>
      <rPr>
        <sz val="12"/>
        <rFont val="ＭＳ Ｐゴシック"/>
        <family val="3"/>
        <charset val="128"/>
      </rPr>
      <t>農機等の燃料の使用状況の記録・保存に努める</t>
    </r>
    <r>
      <rPr>
        <sz val="11"/>
        <rFont val="ＭＳ Ｐゴシック"/>
        <family val="3"/>
        <charset val="128"/>
      </rPr>
      <t xml:space="preserve">
（該当しない　　　）</t>
    </r>
    <phoneticPr fontId="4"/>
  </si>
  <si>
    <r>
      <t xml:space="preserve">※共有資産として入手した50万円以上の農機等が
　 ある場合
</t>
    </r>
    <r>
      <rPr>
        <sz val="12"/>
        <rFont val="ＭＳ Ｐゴシック"/>
        <family val="3"/>
        <charset val="128"/>
      </rPr>
      <t>省エネを意識し、不必要・非効率なエネルギー消費をしないよう努める</t>
    </r>
    <r>
      <rPr>
        <sz val="11"/>
        <rFont val="ＭＳ Ｐゴシック"/>
        <family val="3"/>
        <charset val="128"/>
      </rPr>
      <t xml:space="preserve">
（該当しない　　　）</t>
    </r>
    <phoneticPr fontId="4"/>
  </si>
  <si>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4"/>
  </si>
  <si>
    <r>
      <rPr>
        <sz val="10.5"/>
        <rFont val="ＭＳ Ｐゴシック"/>
        <family val="3"/>
        <charset val="128"/>
      </rPr>
      <t>※生物多様性への影響が想定される工事等を
　 実施する場合</t>
    </r>
    <r>
      <rPr>
        <sz val="11"/>
        <rFont val="ＭＳ Ｐゴシック"/>
        <family val="3"/>
        <charset val="128"/>
      </rPr>
      <t xml:space="preserve">
</t>
    </r>
    <r>
      <rPr>
        <sz val="12"/>
        <rFont val="ＭＳ Ｐゴシック"/>
        <family val="3"/>
        <charset val="128"/>
      </rPr>
      <t>生物多様性に配慮した事業実施に努める</t>
    </r>
    <r>
      <rPr>
        <sz val="11"/>
        <rFont val="ＭＳ Ｐゴシック"/>
        <family val="3"/>
        <charset val="128"/>
      </rPr>
      <t xml:space="preserve">
（該当しない　　　）</t>
    </r>
    <phoneticPr fontId="4"/>
  </si>
  <si>
    <t>注１　申請時は「します」の□、報告時は「しました」の□にチェックしてください。</t>
    <phoneticPr fontId="4"/>
  </si>
  <si>
    <t>注２　「※」の記載内容に該当しない場合は「（該当しない　□）」にチェックしてください。
　　　この場合、当該項目の申請時・報告時のチェックは不要です。</t>
    <phoneticPr fontId="4"/>
  </si>
  <si>
    <t>環境負荷低減のチェックシート（個別協定向け）</t>
    <rPh sb="15" eb="17">
      <t>コベツ</t>
    </rPh>
    <phoneticPr fontId="4"/>
  </si>
  <si>
    <t>（ 別紙様式９ ）</t>
    <phoneticPr fontId="4"/>
  </si>
  <si>
    <t>肥料の適正な保管</t>
    <phoneticPr fontId="4"/>
  </si>
  <si>
    <t>肥料の使用状況等の記録・保存に努める</t>
    <phoneticPr fontId="4"/>
  </si>
  <si>
    <t>作物特性のデータに基づく施肥設計を検討</t>
    <phoneticPr fontId="4"/>
  </si>
  <si>
    <t>有機物の適正な施用による土づくりを検討</t>
    <phoneticPr fontId="4"/>
  </si>
  <si>
    <t>病害虫・雑草が発生しにくい生産条件の整備を検討</t>
    <phoneticPr fontId="4"/>
  </si>
  <si>
    <t>病害虫・雑草の発生状況を把握した上で防除の要否及びタイミングの判断に努める</t>
    <phoneticPr fontId="4"/>
  </si>
  <si>
    <t>多様な防除方法（防除資材、使用方法）を活用した防除を検討</t>
    <phoneticPr fontId="4"/>
  </si>
  <si>
    <t>農薬の適正な使用・保管</t>
    <phoneticPr fontId="4"/>
  </si>
  <si>
    <t>農薬の使用状況等の記録・保存</t>
    <phoneticPr fontId="4"/>
  </si>
  <si>
    <t>農機・ハウス等の電気・燃料の使用状況の記録・保存に努める</t>
    <phoneticPr fontId="4"/>
  </si>
  <si>
    <t>省エネを意識し、不必要・非効率なエネルギー消費をしないよう努める</t>
    <phoneticPr fontId="4"/>
  </si>
  <si>
    <t>⑲</t>
    <phoneticPr fontId="4"/>
  </si>
  <si>
    <t>悪臭・害虫の発生防止・低減に努める</t>
    <phoneticPr fontId="4"/>
  </si>
  <si>
    <t>プラ等廃棄物の削減に努め、適正に処理</t>
    <phoneticPr fontId="4"/>
  </si>
  <si>
    <t>病害虫・雑草の発生状況を把握した上で防除の要否及びタイミングの判断に努める（再掲）</t>
    <rPh sb="38" eb="40">
      <t>サイケイ</t>
    </rPh>
    <phoneticPr fontId="4"/>
  </si>
  <si>
    <t>多様な防除方法（防除資材、使用方法）を活用した防除を検討（再掲）</t>
    <rPh sb="29" eb="31">
      <t>サイケイ</t>
    </rPh>
    <phoneticPr fontId="4"/>
  </si>
  <si>
    <t>⑯</t>
    <phoneticPr fontId="4"/>
  </si>
  <si>
    <t>⑰</t>
    <phoneticPr fontId="4"/>
  </si>
  <si>
    <t>⑱</t>
    <phoneticPr fontId="4"/>
  </si>
  <si>
    <t>環境配慮の取組方針の策定や研修の実施に努める</t>
    <phoneticPr fontId="4"/>
  </si>
  <si>
    <t>⑳</t>
    <phoneticPr fontId="4"/>
  </si>
  <si>
    <t>交付対象外（田畑混在地）</t>
    <rPh sb="0" eb="2">
      <t>コウフ</t>
    </rPh>
    <rPh sb="2" eb="4">
      <t>タイショウ</t>
    </rPh>
    <rPh sb="4" eb="5">
      <t>ガイ</t>
    </rPh>
    <rPh sb="6" eb="7">
      <t>デン</t>
    </rPh>
    <rPh sb="7" eb="8">
      <t>ハタ</t>
    </rPh>
    <rPh sb="8" eb="10">
      <t>コンザイ</t>
    </rPh>
    <rPh sb="10" eb="11">
      <t>チ</t>
    </rPh>
    <phoneticPr fontId="4"/>
  </si>
  <si>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4"/>
  </si>
  <si>
    <t>交付対象外（田草地混在地）</t>
    <rPh sb="0" eb="2">
      <t>コウフ</t>
    </rPh>
    <rPh sb="2" eb="4">
      <t>タイショウ</t>
    </rPh>
    <rPh sb="4" eb="5">
      <t>ガイ</t>
    </rPh>
    <rPh sb="6" eb="7">
      <t>デン</t>
    </rPh>
    <rPh sb="7" eb="9">
      <t>ソウチ</t>
    </rPh>
    <rPh sb="9" eb="11">
      <t>コンザイ</t>
    </rPh>
    <rPh sb="11" eb="12">
      <t>チ</t>
    </rPh>
    <phoneticPr fontId="4"/>
  </si>
  <si>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4"/>
  </si>
  <si>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4"/>
  </si>
  <si>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4"/>
  </si>
  <si>
    <r>
      <rPr>
        <sz val="9"/>
        <rFont val="ＭＳ ゴシック"/>
        <family val="3"/>
        <charset val="128"/>
      </rPr>
      <t>[ア　棚田等の保全]</t>
    </r>
    <r>
      <rPr>
        <sz val="9"/>
        <color rgb="FFFF0000"/>
        <rFont val="ＭＳ ゴシック"/>
        <family val="3"/>
        <charset val="128"/>
      </rPr>
      <t xml:space="preserve">
例1)  【集落機能強化】○○棚田の保全活動に取り組む人数を関係人口の協力を得て、〇人から〇人に増加させる。
例2）【生産性向上】〇〇棚田で自動草刈り機（防除用ドローン）を〇台導入し、共同で行う草刈り（防除）の面積を〇％増加する。</t>
    </r>
    <phoneticPr fontId="4"/>
  </si>
  <si>
    <r>
      <rPr>
        <sz val="9"/>
        <rFont val="ＭＳ ゴシック"/>
        <family val="3"/>
        <charset val="128"/>
      </rPr>
      <t>[イ　棚田等の保全を通じた多面にわたる機能の維持・発揮]</t>
    </r>
    <r>
      <rPr>
        <sz val="9"/>
        <color rgb="FFFF0000"/>
        <rFont val="ＭＳ ゴシック"/>
        <family val="3"/>
        <charset val="128"/>
      </rPr>
      <t xml:space="preserve">
例) 【生産性向上】食味基準を設ける等により品質向上を図り棚田米の販売量/額を〇t /円 から〇t /円に増加させる。</t>
    </r>
    <phoneticPr fontId="4"/>
  </si>
  <si>
    <r>
      <rPr>
        <sz val="9"/>
        <rFont val="ＭＳ ゴシック"/>
        <family val="3"/>
        <charset val="128"/>
      </rPr>
      <t>[ウ　棚田を核とした棚田地域の振興]</t>
    </r>
    <r>
      <rPr>
        <sz val="9"/>
        <color rgb="FFFF0000"/>
        <rFont val="ＭＳ ゴシック"/>
        <family val="3"/>
        <charset val="128"/>
      </rPr>
      <t xml:space="preserve">
例1)【集落機能強化】〇〇棚田地域における棚田オーナー等の関係人口を〇人から〇人に増加させる。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
    <phoneticPr fontId="4"/>
  </si>
  <si>
    <r>
      <rPr>
        <sz val="9"/>
        <rFont val="ＭＳ ゴシック"/>
        <family val="3"/>
        <charset val="128"/>
      </rPr>
      <t>［超急傾斜農地の保全］</t>
    </r>
    <r>
      <rPr>
        <sz val="9"/>
        <color rgb="FFFF0000"/>
        <rFont val="ＭＳ ゴシック"/>
        <family val="3"/>
        <charset val="128"/>
      </rPr>
      <t xml:space="preserve">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t>
    </r>
    <r>
      <rPr>
        <sz val="9"/>
        <rFont val="ＭＳ ゴシック"/>
        <family val="3"/>
        <charset val="128"/>
      </rPr>
      <t>［農産物の販売促進等］</t>
    </r>
    <r>
      <rPr>
        <sz val="9"/>
        <color rgb="FFFF0000"/>
        <rFont val="ＭＳ ゴシック"/>
        <family val="3"/>
        <charset val="128"/>
      </rPr>
      <t xml:space="preserve">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4"/>
  </si>
  <si>
    <r>
      <rPr>
        <sz val="9"/>
        <rFont val="ＭＳ ゴシック"/>
        <family val="3"/>
        <charset val="128"/>
      </rPr>
      <t>［ネットワーク化・統合等により実現する農業生産活動等の継続のための取組］</t>
    </r>
    <r>
      <rPr>
        <sz val="9"/>
        <color rgb="FFFF0000"/>
        <rFont val="ＭＳ ゴシック"/>
        <family val="3"/>
        <charset val="128"/>
      </rPr>
      <t xml:space="preserve">
例1) 機械の共同利用のための組織を立ち上げ、ネットワーク化した協定の農用地の●％で機械利用の共同化を行う。
例2) 生産、加工、販売の過程を総合的に主導する人材を○名確保する。
例3)農泊事業と連携して農業体験ツアーを行う体制を構築し、体験参加者を○人から△人に増加させる。
（人材の確保後記入）
氏名等　○○　○○</t>
    </r>
    <phoneticPr fontId="4"/>
  </si>
  <si>
    <r>
      <rPr>
        <sz val="9"/>
        <rFont val="ＭＳ ゴシック"/>
        <family val="3"/>
        <charset val="128"/>
      </rPr>
      <t>[スマート農業による作業の省力化・効率化を図る取組]</t>
    </r>
    <r>
      <rPr>
        <sz val="9"/>
        <color rgb="FFFF0000"/>
        <rFont val="ＭＳ ゴシック"/>
        <family val="3"/>
        <charset val="128"/>
      </rPr>
      <t xml:space="preserve">
例1) ドローンを導入し、オペレーターを育成するとともに、農薬散布に要する時間を○割減少させる。（農薬散布を行う面積を△haから□haに増加させる）
例2) リモコン式自走式草刈機を導入し、除草作業時間を○時間／日だけ減少させる。（リモコン式自走草刈機を利用する面積を△haから□haに増加させる）</t>
    </r>
    <phoneticPr fontId="4"/>
  </si>
  <si>
    <r>
      <rPr>
        <sz val="9"/>
        <rFont val="ＭＳ ゴシック"/>
        <family val="3"/>
        <charset val="128"/>
      </rPr>
      <t>［新たな人材の確保に関する取組］</t>
    </r>
    <r>
      <rPr>
        <sz val="9"/>
        <color rgb="FFFF0000"/>
        <rFont val="ＭＳ ゴシック"/>
        <family val="3"/>
        <charset val="128"/>
      </rPr>
      <t xml:space="preserve">
例1) ○○○の収穫ボランティアを現状▲名から●名増員する。
例2) 集落で受け入れるインターンシップ生の延べ活動日数を現在の年間▲日から●日に増加する。
例3) 就農を目的とした移住体験の環境を●戸整備する。
</t>
    </r>
    <r>
      <rPr>
        <sz val="9"/>
        <rFont val="ＭＳ ゴシック"/>
        <family val="3"/>
        <charset val="128"/>
      </rPr>
      <t xml:space="preserve">[集落機能を強化する取組]
</t>
    </r>
    <r>
      <rPr>
        <sz val="9"/>
        <color rgb="FFFF0000"/>
        <rFont val="ＭＳ ゴシック"/>
        <family val="3"/>
        <charset val="128"/>
      </rPr>
      <t>例1) NPO法人との連携体制を構築し、高齢者見回りサービスを開始するとともに、NPO法人の共同取組活動への参加体制を構築する。
例2) 既存の集落運営組織と集落内外の別組織との新たな連携体制を確立し、関係組織数を現状の▲組織から●組織増加させる。</t>
    </r>
    <phoneticPr fontId="4"/>
  </si>
  <si>
    <r>
      <t>⑩その他（</t>
    </r>
    <r>
      <rPr>
        <sz val="6"/>
        <color rgb="FFFF0000"/>
        <rFont val="ＭＳ 明朝"/>
        <family val="1"/>
        <charset val="128"/>
      </rPr>
      <t>※内容は↓欄に記載ください　</t>
    </r>
    <r>
      <rPr>
        <sz val="11"/>
        <rFont val="ＭＳ 明朝"/>
        <family val="1"/>
        <charset val="128"/>
      </rPr>
      <t>）</t>
    </r>
    <rPh sb="3" eb="4">
      <t>タ</t>
    </rPh>
    <rPh sb="6" eb="8">
      <t>ナイヨウ</t>
    </rPh>
    <rPh sb="10" eb="11">
      <t>ラン</t>
    </rPh>
    <rPh sb="12" eb="14">
      <t>キサイ</t>
    </rPh>
    <phoneticPr fontId="84"/>
  </si>
  <si>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9" eb="11">
      <t>シタラン</t>
    </rPh>
    <rPh sb="12" eb="14">
      <t>キサイ</t>
    </rPh>
    <phoneticPr fontId="84"/>
  </si>
  <si>
    <t>④その他（</t>
    <rPh sb="3" eb="4">
      <t>タ</t>
    </rPh>
    <phoneticPr fontId="84"/>
  </si>
  <si>
    <t>　　　）</t>
    <phoneticPr fontId="4"/>
  </si>
  <si>
    <t>⑥その他（</t>
    <rPh sb="3" eb="4">
      <t>タ</t>
    </rPh>
    <phoneticPr fontId="84"/>
  </si>
  <si>
    <t>　）</t>
    <phoneticPr fontId="4"/>
  </si>
  <si>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84"/>
  </si>
  <si>
    <t>農作業機械の老朽化及びオペレーターの不足</t>
    <phoneticPr fontId="4"/>
  </si>
  <si>
    <t>農作業機械のオペレーターの確保</t>
    <rPh sb="0" eb="3">
      <t>ノウサギョウ</t>
    </rPh>
    <rPh sb="3" eb="5">
      <t>キカイ</t>
    </rPh>
    <rPh sb="13" eb="15">
      <t>カクホ</t>
    </rPh>
    <phoneticPr fontId="4"/>
  </si>
  <si>
    <r>
      <t>⑪その他（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84"/>
  </si>
  <si>
    <t>棚田の荒廃</t>
    <rPh sb="0" eb="2">
      <t>タナダ</t>
    </rPh>
    <rPh sb="3" eb="5">
      <t>コウハイ</t>
    </rPh>
    <phoneticPr fontId="4"/>
  </si>
  <si>
    <r>
      <t>⑤その他（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84"/>
  </si>
  <si>
    <t>棚田資源を活かした振興活動</t>
    <rPh sb="0" eb="4">
      <t>タナダシゲン</t>
    </rPh>
    <rPh sb="5" eb="6">
      <t>イ</t>
    </rPh>
    <rPh sb="9" eb="13">
      <t>シンコウカツドウ</t>
    </rPh>
    <phoneticPr fontId="4"/>
  </si>
  <si>
    <t>別紙様式２</t>
    <phoneticPr fontId="4"/>
  </si>
  <si>
    <t>　　　別添１</t>
    <rPh sb="3" eb="5">
      <t>ベッテン</t>
    </rPh>
    <phoneticPr fontId="4"/>
  </si>
  <si>
    <t>実施区域位置図</t>
    <phoneticPr fontId="4"/>
  </si>
  <si>
    <t>　　　別添２</t>
    <rPh sb="3" eb="5">
      <t>ベッテン</t>
    </rPh>
    <phoneticPr fontId="4"/>
  </si>
  <si>
    <t>構成員一覧</t>
    <rPh sb="0" eb="5">
      <t>コウセイインイチラン</t>
    </rPh>
    <phoneticPr fontId="4"/>
  </si>
  <si>
    <t>　　　別紙○</t>
    <rPh sb="3" eb="5">
      <t>ベッシ</t>
    </rPh>
    <phoneticPr fontId="4"/>
  </si>
  <si>
    <t>２号事業様式（中山間地域等直接支払交付金）</t>
    <phoneticPr fontId="4"/>
  </si>
  <si>
    <t>様式番号</t>
    <rPh sb="0" eb="2">
      <t>ヨウシキ</t>
    </rPh>
    <rPh sb="2" eb="4">
      <t>バンゴウ</t>
    </rPh>
    <phoneticPr fontId="4"/>
  </si>
  <si>
    <t>提出の必要性</t>
    <rPh sb="0" eb="2">
      <t>テイシュツ</t>
    </rPh>
    <rPh sb="3" eb="6">
      <t>ヒツヨウセイ</t>
    </rPh>
    <phoneticPr fontId="4"/>
  </si>
  <si>
    <t>別紙様式３</t>
    <phoneticPr fontId="4"/>
  </si>
  <si>
    <t>別紙様式４</t>
  </si>
  <si>
    <t>別紙様式５</t>
  </si>
  <si>
    <t>別紙様式７</t>
    <rPh sb="0" eb="4">
      <t>ベッシヨウシキ</t>
    </rPh>
    <phoneticPr fontId="4"/>
  </si>
  <si>
    <t>　　　別添</t>
    <rPh sb="3" eb="5">
      <t>ベッテン</t>
    </rPh>
    <phoneticPr fontId="4"/>
  </si>
  <si>
    <t>別紙様式８</t>
    <rPh sb="0" eb="4">
      <t>ベッシヨウシキ</t>
    </rPh>
    <phoneticPr fontId="4"/>
  </si>
  <si>
    <t>参考様式第４号</t>
    <rPh sb="0" eb="4">
      <t>サンコウヨウシキ</t>
    </rPh>
    <rPh sb="4" eb="5">
      <t>ダイ</t>
    </rPh>
    <rPh sb="6" eb="7">
      <t>ゴウ</t>
    </rPh>
    <phoneticPr fontId="4"/>
  </si>
  <si>
    <t>参４_申請</t>
    <phoneticPr fontId="4"/>
  </si>
  <si>
    <t>参４_申請_事業計画</t>
    <phoneticPr fontId="4"/>
  </si>
  <si>
    <r>
      <t xml:space="preserve">農業の有する多面的機能の発揮の促進に関する活動計画書
</t>
    </r>
    <r>
      <rPr>
        <sz val="9"/>
        <rFont val="メイリオ"/>
        <family val="3"/>
        <charset val="128"/>
      </rPr>
      <t>（中山間地域等直接支払に関する集落協定）</t>
    </r>
    <phoneticPr fontId="4"/>
  </si>
  <si>
    <t>土地改良通年施行実施計画書</t>
    <phoneticPr fontId="4"/>
  </si>
  <si>
    <t>農作業受委託契約書（様式例）</t>
    <rPh sb="10" eb="12">
      <t>ヨウシキ</t>
    </rPh>
    <rPh sb="12" eb="13">
      <t>レイ</t>
    </rPh>
    <phoneticPr fontId="4"/>
  </si>
  <si>
    <t>様式番号</t>
    <rPh sb="0" eb="4">
      <t>ヨウシキバンゴウ</t>
    </rPh>
    <phoneticPr fontId="4"/>
  </si>
  <si>
    <t>別紙２②（ネットワーク化活動計画）</t>
    <phoneticPr fontId="4"/>
  </si>
  <si>
    <t>別紙２③（ネットワーク化）</t>
    <phoneticPr fontId="4"/>
  </si>
  <si>
    <t>別紙２④（統合）</t>
    <phoneticPr fontId="4"/>
  </si>
  <si>
    <t>別紙２⑤（多様な組織等の参画）</t>
    <phoneticPr fontId="4"/>
  </si>
  <si>
    <t>農用地の内訳等及びネットワーク化活動計画
○農用地の内訳等</t>
    <rPh sb="22" eb="25">
      <t>ノウヨウチ</t>
    </rPh>
    <rPh sb="26" eb="28">
      <t>ウチワケ</t>
    </rPh>
    <rPh sb="28" eb="29">
      <t>トウ</t>
    </rPh>
    <phoneticPr fontId="4"/>
  </si>
  <si>
    <t>別紙様式２</t>
    <rPh sb="0" eb="2">
      <t>ベッシ</t>
    </rPh>
    <rPh sb="2" eb="4">
      <t>ヨウシキ</t>
    </rPh>
    <phoneticPr fontId="4"/>
  </si>
  <si>
    <t>農用地の内訳等及びネットワーク化活動計画
○ネットワーク化活動計画</t>
    <phoneticPr fontId="4"/>
  </si>
  <si>
    <t>別紙１①</t>
    <phoneticPr fontId="4"/>
  </si>
  <si>
    <t>別紙１②</t>
    <phoneticPr fontId="4"/>
  </si>
  <si>
    <t>別紙１③</t>
    <phoneticPr fontId="4"/>
  </si>
  <si>
    <t>別紙１④</t>
    <phoneticPr fontId="4"/>
  </si>
  <si>
    <t>別紙２①</t>
    <phoneticPr fontId="4"/>
  </si>
  <si>
    <t>別紙３</t>
    <phoneticPr fontId="4"/>
  </si>
  <si>
    <t>別紙４</t>
    <phoneticPr fontId="4"/>
  </si>
  <si>
    <t>別紙５</t>
    <phoneticPr fontId="4"/>
  </si>
  <si>
    <t>別紙７</t>
    <phoneticPr fontId="4"/>
  </si>
  <si>
    <t>別紙８</t>
    <phoneticPr fontId="4"/>
  </si>
  <si>
    <t>（※まず初めに、「別紙２①」の「農用地の内訳等及びネットワーク化活動計画」を入力すると作成がスムーズです。）</t>
    <rPh sb="4" eb="5">
      <t>ハジ</t>
    </rPh>
    <rPh sb="9" eb="11">
      <t>ベッシ</t>
    </rPh>
    <rPh sb="38" eb="40">
      <t>ニュウリョク</t>
    </rPh>
    <rPh sb="43" eb="45">
      <t>サクセイ</t>
    </rPh>
    <phoneticPr fontId="4"/>
  </si>
  <si>
    <t>ネットワーク化活動計画＋地目＋傾斜</t>
    <rPh sb="6" eb="7">
      <t>カ</t>
    </rPh>
    <rPh sb="7" eb="11">
      <t>カツドウケイカク</t>
    </rPh>
    <rPh sb="12" eb="14">
      <t>チモク</t>
    </rPh>
    <rPh sb="15" eb="17">
      <t>ケイシャ</t>
    </rPh>
    <phoneticPr fontId="4"/>
  </si>
  <si>
    <t>別紙７（別添）</t>
    <rPh sb="4" eb="6">
      <t>ベッテン</t>
    </rPh>
    <phoneticPr fontId="4"/>
  </si>
  <si>
    <r>
      <t>・「★提出書類と各シートの説明」の</t>
    </r>
    <r>
      <rPr>
        <i/>
        <u/>
        <sz val="10"/>
        <color rgb="FF0000FF"/>
        <rFont val="HG丸ｺﾞｼｯｸM-PRO"/>
        <family val="3"/>
        <charset val="128"/>
      </rPr>
      <t>シート名</t>
    </r>
    <r>
      <rPr>
        <sz val="10"/>
        <rFont val="HG丸ｺﾞｼｯｸM-PRO"/>
        <family val="3"/>
        <charset val="128"/>
      </rPr>
      <t>をクリックすることで、入力する様式に移動します。または、画面下の様式名を選択すると、入力する様式を切り替えることができます。左下の◀▶をクリックすることで、隠れている様式を表示させることができます。</t>
    </r>
    <rPh sb="32" eb="34">
      <t>ニュウリョク</t>
    </rPh>
    <rPh sb="36" eb="38">
      <t>ヨウシキ</t>
    </rPh>
    <rPh sb="39" eb="41">
      <t>イドウ</t>
    </rPh>
    <rPh sb="49" eb="51">
      <t>ガメン</t>
    </rPh>
    <rPh sb="51" eb="52">
      <t>シタ</t>
    </rPh>
    <rPh sb="53" eb="55">
      <t>ヨウシキ</t>
    </rPh>
    <rPh sb="55" eb="56">
      <t>メイ</t>
    </rPh>
    <rPh sb="57" eb="59">
      <t>センタク</t>
    </rPh>
    <rPh sb="63" eb="65">
      <t>ニュウリョク</t>
    </rPh>
    <rPh sb="67" eb="69">
      <t>ヨウシキ</t>
    </rPh>
    <rPh sb="70" eb="71">
      <t>キ</t>
    </rPh>
    <rPh sb="72" eb="73">
      <t>カ</t>
    </rPh>
    <rPh sb="83" eb="85">
      <t>ヒダリシタ</t>
    </rPh>
    <rPh sb="99" eb="100">
      <t>カク</t>
    </rPh>
    <rPh sb="104" eb="106">
      <t>ヨウシキ</t>
    </rPh>
    <rPh sb="107" eb="109">
      <t>ヒョウジ</t>
    </rPh>
    <phoneticPr fontId="4"/>
  </si>
  <si>
    <t>別紙２①　（再掲）</t>
    <rPh sb="0" eb="2">
      <t>ベッシ</t>
    </rPh>
    <rPh sb="6" eb="8">
      <t>サイケイ</t>
    </rPh>
    <phoneticPr fontId="4"/>
  </si>
  <si>
    <r>
      <t xml:space="preserve">別紙様式１
</t>
    </r>
    <r>
      <rPr>
        <sz val="8"/>
        <rFont val="メイリオ"/>
        <family val="3"/>
        <charset val="128"/>
      </rPr>
      <t>（共通部分）</t>
    </r>
    <phoneticPr fontId="4"/>
  </si>
  <si>
    <t>ウ）その他（</t>
    <phoneticPr fontId="4"/>
  </si>
  <si>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4"/>
  </si>
  <si>
    <t>注）法律で義務づけられている行為及び国庫補助事業の補助対象として行われる行為以外のものを１つ以上選択。</t>
    <phoneticPr fontId="4"/>
  </si>
  <si>
    <t>注）上記１～３で定めた共同取組活動を行う際は、作業安全対策の観点から、以下の点に努めること。</t>
    <phoneticPr fontId="4"/>
  </si>
  <si>
    <t>作業環境の点検（作業前の危険箇所の確認・共有、機器の定期点検等）</t>
    <phoneticPr fontId="4"/>
  </si>
  <si>
    <t>【個別協定の場合】</t>
    <rPh sb="1" eb="3">
      <t>コベツ</t>
    </rPh>
    <phoneticPr fontId="4"/>
  </si>
  <si>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phoneticPr fontId="4"/>
  </si>
  <si>
    <t>注２　農作業受委託の場合は、別添契約書様式例を参考に契約書を作成し、その写しを添付のこと。</t>
    <rPh sb="0" eb="1">
      <t>チュウ</t>
    </rPh>
    <phoneticPr fontId="4"/>
  </si>
  <si>
    <t>注３　申請者の居住する市町村以外に存する農用地について、利用権の設定等を行っており、当該農用地の存する市町村の長に申請書を提出している場合は、当該申請書の写しを添付すること。</t>
    <rPh sb="0" eb="1">
      <t>チュウ</t>
    </rPh>
    <phoneticPr fontId="4"/>
  </si>
  <si>
    <t>（別紙様式６）</t>
    <rPh sb="1" eb="3">
      <t>ベッシ</t>
    </rPh>
    <rPh sb="3" eb="5">
      <t>ヨウシキ</t>
    </rPh>
    <phoneticPr fontId="4"/>
  </si>
  <si>
    <t>個　　別　　協　　定</t>
    <phoneticPr fontId="4"/>
  </si>
  <si>
    <t>経営規模及び農業所得調書</t>
    <phoneticPr fontId="4"/>
  </si>
  <si>
    <t>第１　経営規模</t>
    <rPh sb="0" eb="1">
      <t>ダイ</t>
    </rPh>
    <phoneticPr fontId="4"/>
  </si>
  <si>
    <t xml:space="preserve">  (単位：a) </t>
  </si>
  <si>
    <t>自己所有地</t>
    <phoneticPr fontId="4"/>
  </si>
  <si>
    <t>借入面積</t>
    <phoneticPr fontId="4"/>
  </si>
  <si>
    <t xml:space="preserve"> 計</t>
    <phoneticPr fontId="4"/>
  </si>
  <si>
    <t>草　地</t>
    <phoneticPr fontId="4"/>
  </si>
  <si>
    <t>注）借入面積には受託面積（基幹３作業）を含む。</t>
    <phoneticPr fontId="4"/>
  </si>
  <si>
    <t>第２　農業従事者一人当たりの農業所得</t>
    <rPh sb="0" eb="1">
      <t>ダイ</t>
    </rPh>
    <phoneticPr fontId="4"/>
  </si>
  <si>
    <t>（単位：円）</t>
  </si>
  <si>
    <t>農業所得①</t>
    <phoneticPr fontId="4"/>
  </si>
  <si>
    <t>農業従事者②</t>
    <phoneticPr fontId="4"/>
  </si>
  <si>
    <t xml:space="preserve"> ①／②</t>
    <phoneticPr fontId="4"/>
  </si>
  <si>
    <t>注１　農業従事者一人当たりの農業所得は以下のとおり算定する。</t>
    <phoneticPr fontId="4"/>
  </si>
  <si>
    <t>（確定申告に基づく農業所得＋専従者給与額－負債の償還額）／農業従事者数</t>
    <phoneticPr fontId="4"/>
  </si>
  <si>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4"/>
  </si>
  <si>
    <t>(1) 負債の償還額は実施要領の運用第６の１の(1)のイの(ｱ)による。</t>
    <phoneticPr fontId="4"/>
  </si>
  <si>
    <t>(2) 農業従事者数は実施要領の運用第６の１の(1)のイの(ｲ)により換算する。</t>
    <phoneticPr fontId="4"/>
  </si>
  <si>
    <t>注２　農業所得調書には、農業所得額を証明する書類を添付する。</t>
    <phoneticPr fontId="4"/>
  </si>
  <si>
    <t>【農業生産活動等として取り組むべき事項を実施する場合に使用】</t>
    <phoneticPr fontId="4"/>
  </si>
  <si>
    <t>第３　農業生産活動等として取り組むべき事項</t>
    <phoneticPr fontId="4"/>
  </si>
  <si>
    <t>１　農用地に関する事項</t>
    <phoneticPr fontId="4"/>
  </si>
  <si>
    <t>２  水路・農道等の管理方法（①②について該当する取組に○印を記入（複数可））</t>
  </si>
  <si>
    <t>３　多面的機能を増進する活動として以下の項目から１項目以上選択し、実施する。</t>
  </si>
  <si>
    <t>・作業環境の点検（作業前の危険箇所の確認・共有、機器の定期点検等）</t>
    <phoneticPr fontId="4"/>
  </si>
  <si>
    <t>第４　加算措置適用のために取り組むべき事項（加算措置必須要件）</t>
    <rPh sb="0" eb="1">
      <t>ダイ</t>
    </rPh>
    <phoneticPr fontId="4"/>
  </si>
  <si>
    <t>　次の活動のうち取り組む項目に○印を記入するとともに、現状及び達成目標について具体的に記載し、実施する。</t>
    <phoneticPr fontId="4"/>
  </si>
  <si>
    <t>注１）現状は、取組期間の開始年度における地域の現状を記載する。</t>
    <phoneticPr fontId="4"/>
  </si>
  <si>
    <t>注２）達成目標は、取組期間の最終年度までに達成される地域の現状を踏まえた目標を記載する。</t>
    <phoneticPr fontId="4"/>
  </si>
  <si>
    <t>・この色（黄緑色）が塗ってあるセルは自動入力されます。自動入力されたものが間違っている場合は、正しく修正してください。（入力されている数式を消去すると、自由に入力できます。）</t>
    <rPh sb="3" eb="4">
      <t>イロ</t>
    </rPh>
    <rPh sb="5" eb="8">
      <t>キミドリイロ</t>
    </rPh>
    <rPh sb="10" eb="11">
      <t>ヌ</t>
    </rPh>
    <rPh sb="18" eb="20">
      <t>ジドウ</t>
    </rPh>
    <rPh sb="20" eb="22">
      <t>ニュウリョク</t>
    </rPh>
    <rPh sb="76" eb="78">
      <t>ジユウ</t>
    </rPh>
    <rPh sb="79" eb="81">
      <t>ニュウリョク</t>
    </rPh>
    <phoneticPr fontId="4"/>
  </si>
  <si>
    <r>
      <t>・</t>
    </r>
    <r>
      <rPr>
        <b/>
        <sz val="11"/>
        <rFont val="HG丸ｺﾞｼｯｸM-PRO"/>
        <family val="3"/>
        <charset val="128"/>
      </rPr>
      <t>すべての集落協定の方が入力する必要のあるセルには、この色（オレンジ色）が塗ってあります。</t>
    </r>
    <rPh sb="5" eb="9">
      <t>シュウラクキョウテイ</t>
    </rPh>
    <rPh sb="10" eb="11">
      <t>カタ</t>
    </rPh>
    <rPh sb="12" eb="14">
      <t>ニュウリョク</t>
    </rPh>
    <rPh sb="16" eb="18">
      <t>ヒツヨウ</t>
    </rPh>
    <rPh sb="34" eb="35">
      <t>イロ</t>
    </rPh>
    <phoneticPr fontId="4"/>
  </si>
  <si>
    <r>
      <t>・</t>
    </r>
    <r>
      <rPr>
        <b/>
        <sz val="11"/>
        <rFont val="HG丸ｺﾞｼｯｸM-PRO"/>
        <family val="3"/>
        <charset val="128"/>
      </rPr>
      <t>該当する場合に</t>
    </r>
    <r>
      <rPr>
        <sz val="11"/>
        <rFont val="HG丸ｺﾞｼｯｸM-PRO"/>
        <family val="3"/>
        <charset val="128"/>
      </rPr>
      <t>、集落協定の方が入力する必要のあるセルには、この色（薄いオレンジ色）が塗ってあります。</t>
    </r>
    <rPh sb="9" eb="13">
      <t>シュウラクキョウテイ</t>
    </rPh>
    <rPh sb="14" eb="15">
      <t>カタ</t>
    </rPh>
    <rPh sb="16" eb="18">
      <t>ニュウリョク</t>
    </rPh>
    <rPh sb="20" eb="22">
      <t>ヒツヨウ</t>
    </rPh>
    <rPh sb="32" eb="33">
      <t>イロ</t>
    </rPh>
    <rPh sb="34" eb="35">
      <t>ウス</t>
    </rPh>
    <rPh sb="40" eb="41">
      <t>イロ</t>
    </rPh>
    <rPh sb="43" eb="44">
      <t>ヌ</t>
    </rPh>
    <phoneticPr fontId="4"/>
  </si>
  <si>
    <t>　別添１「実施区域位置図」のとおり　</t>
    <rPh sb="1" eb="3">
      <t>ベッテン</t>
    </rPh>
    <rPh sb="5" eb="7">
      <t>ジッシ</t>
    </rPh>
    <rPh sb="7" eb="9">
      <t>クイキ</t>
    </rPh>
    <rPh sb="9" eb="11">
      <t>イチ</t>
    </rPh>
    <rPh sb="11" eb="12">
      <t>ズ</t>
    </rPh>
    <phoneticPr fontId="4"/>
  </si>
  <si>
    <t>別添２「構成員一覧」のとおり
　※ 多面支払のみに取り組む場合は、活動組織規約の別紙「構成員一覧」に代えることができる。</t>
    <rPh sb="0" eb="2">
      <t>ベッテン</t>
    </rPh>
    <phoneticPr fontId="4"/>
  </si>
  <si>
    <t>　※多面支払の活動計画書及び中山間直払の集落協定に位置づけられている施設等については、多面支払
　　の活動組織により活動を実施し、また、多面支払の交付金を充てることとする。</t>
    <phoneticPr fontId="4"/>
  </si>
  <si>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4"/>
  </si>
  <si>
    <t>④その他（自由記載）</t>
    <phoneticPr fontId="4"/>
  </si>
  <si>
    <r>
      <rPr>
        <sz val="11"/>
        <color rgb="FFFF0000"/>
        <rFont val="ＭＳ ゴシック"/>
        <family val="3"/>
        <charset val="128"/>
      </rPr>
      <t>例)農業生産活動の継続に向けた集落機能強化</t>
    </r>
    <r>
      <rPr>
        <sz val="11"/>
        <color rgb="FF000000"/>
        <rFont val="ＭＳ 明朝"/>
        <family val="1"/>
        <charset val="128"/>
      </rPr>
      <t xml:space="preserve">
</t>
    </r>
    <phoneticPr fontId="4"/>
  </si>
  <si>
    <t>例)地域運営組織と連携した集落機能強化</t>
    <phoneticPr fontId="4"/>
  </si>
  <si>
    <t>その他（自由記載）</t>
    <phoneticPr fontId="4"/>
  </si>
  <si>
    <t>（自由記載）</t>
    <phoneticPr fontId="4"/>
  </si>
  <si>
    <t>④農地法面の崩壊を未然に防止するため、定期的な点検を行う。　</t>
    <phoneticPr fontId="4"/>
  </si>
  <si>
    <t>注）上記１～３で定めた活動を行う際は、作業安全対策の観点から、以下の点に努めること。</t>
    <phoneticPr fontId="4"/>
  </si>
  <si>
    <t>・活動で使用する機械又は使用頻度が高い機械（刈払機等）の安全な使用に関する取組の実施（研修・講習の開催又は参加等）</t>
    <phoneticPr fontId="4"/>
  </si>
  <si>
    <t>農用地の管理</t>
    <rPh sb="0" eb="3">
      <t>ノウヨウチ</t>
    </rPh>
    <rPh sb="4" eb="6">
      <t>カンリ</t>
    </rPh>
    <phoneticPr fontId="4"/>
  </si>
  <si>
    <t>農用地の現況</t>
    <rPh sb="0" eb="3">
      <t>ノウヨウチ</t>
    </rPh>
    <rPh sb="4" eb="6">
      <t>ゲンキョウ</t>
    </rPh>
    <phoneticPr fontId="4"/>
  </si>
  <si>
    <t>具体的活動内容</t>
    <rPh sb="0" eb="3">
      <t>グタイテキ</t>
    </rPh>
    <rPh sb="3" eb="7">
      <t>カツドウナイヨウ</t>
    </rPh>
    <phoneticPr fontId="4"/>
  </si>
  <si>
    <t>契約
年月日</t>
    <phoneticPr fontId="4"/>
  </si>
  <si>
    <t>注１)  一団の農用地全てを耕作する場合及び別紙様式６の経営規模のＡが都府県にあっては３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phoneticPr fontId="4"/>
  </si>
  <si>
    <t>注２)　注１ の農業従事者一人当たりの農業所得は、別紙様式６の第２の注書きにより算出する。</t>
    <rPh sb="31" eb="32">
      <t>ダイ</t>
    </rPh>
    <phoneticPr fontId="4"/>
  </si>
  <si>
    <t>注３)　注１ の但し書きに該当する者は引受地のみを記入。</t>
    <phoneticPr fontId="4"/>
  </si>
  <si>
    <t>注４)　使用方法には、受託者(個別協定の申請者)の受取額及び受取割合を記入すること。</t>
    <phoneticPr fontId="4"/>
  </si>
  <si>
    <t>注）工程の概略における「ネットワーク化により連携して実施する活動の開始」には２－４の「ネットワーク化により連携して実施する活動」の番号を記載。</t>
    <phoneticPr fontId="84"/>
  </si>
  <si>
    <t>行を追加する場合はこれより上の行をコピーして「コピーしたセルの挿入」をしてください。</t>
  </si>
  <si>
    <r>
      <t xml:space="preserve">必須
</t>
    </r>
    <r>
      <rPr>
        <sz val="9"/>
        <rFont val="Meiryo UI"/>
        <family val="3"/>
        <charset val="128"/>
      </rPr>
      <t>（集落・個別協定）</t>
    </r>
    <rPh sb="0" eb="2">
      <t>ヒッス</t>
    </rPh>
    <rPh sb="4" eb="6">
      <t>シュウラク</t>
    </rPh>
    <rPh sb="7" eb="11">
      <t>コベツキョウテイ</t>
    </rPh>
    <phoneticPr fontId="4"/>
  </si>
  <si>
    <t>必須
（集落協定）</t>
    <rPh sb="0" eb="2">
      <t>ヒッス</t>
    </rPh>
    <rPh sb="6" eb="8">
      <t>キョウテイ</t>
    </rPh>
    <phoneticPr fontId="4"/>
  </si>
  <si>
    <t>別紙様式６</t>
    <phoneticPr fontId="4"/>
  </si>
  <si>
    <t>個別協定 経営規模及び農業所得調書</t>
    <phoneticPr fontId="4"/>
  </si>
  <si>
    <t>必須
（個別協定）</t>
    <rPh sb="0" eb="2">
      <t>ヒッス</t>
    </rPh>
    <rPh sb="4" eb="6">
      <t>コベツ</t>
    </rPh>
    <rPh sb="6" eb="8">
      <t>キョウテイ</t>
    </rPh>
    <phoneticPr fontId="4"/>
  </si>
  <si>
    <r>
      <t xml:space="preserve">必要に応じて
</t>
    </r>
    <r>
      <rPr>
        <sz val="9"/>
        <rFont val="Meiryo UI"/>
        <family val="3"/>
        <charset val="128"/>
      </rPr>
      <t>（集落・個別協定）</t>
    </r>
    <rPh sb="0" eb="2">
      <t>ヒツヨウ</t>
    </rPh>
    <rPh sb="3" eb="4">
      <t>オウ</t>
    </rPh>
    <rPh sb="8" eb="10">
      <t>シュウラク</t>
    </rPh>
    <rPh sb="11" eb="15">
      <t>コベツキョウテイ</t>
    </rPh>
    <phoneticPr fontId="4"/>
  </si>
  <si>
    <t>別紙様式９</t>
    <rPh sb="0" eb="4">
      <t>ベッシヨウシキ</t>
    </rPh>
    <phoneticPr fontId="4"/>
  </si>
  <si>
    <t>環境負荷低減のチェックシート（集落協定向け）</t>
    <rPh sb="0" eb="2">
      <t>カンキョウ</t>
    </rPh>
    <rPh sb="2" eb="4">
      <t>フカ</t>
    </rPh>
    <rPh sb="4" eb="6">
      <t>テイゲン</t>
    </rPh>
    <rPh sb="15" eb="19">
      <t>シュウラクキョウテイ</t>
    </rPh>
    <rPh sb="19" eb="20">
      <t>ム</t>
    </rPh>
    <phoneticPr fontId="4"/>
  </si>
  <si>
    <t>環境負荷低減のチェックシート（個別協定向け）</t>
    <rPh sb="0" eb="2">
      <t>カンキョウ</t>
    </rPh>
    <rPh sb="2" eb="4">
      <t>フカ</t>
    </rPh>
    <rPh sb="4" eb="6">
      <t>テイゲン</t>
    </rPh>
    <rPh sb="15" eb="17">
      <t>コベツ</t>
    </rPh>
    <rPh sb="17" eb="19">
      <t>キョウテイ</t>
    </rPh>
    <rPh sb="19" eb="20">
      <t>ム</t>
    </rPh>
    <phoneticPr fontId="4"/>
  </si>
  <si>
    <t>別紙９</t>
    <rPh sb="0" eb="2">
      <t>ベッシ</t>
    </rPh>
    <phoneticPr fontId="4"/>
  </si>
  <si>
    <t>別紙６</t>
    <rPh sb="0" eb="2">
      <t>ベッシ</t>
    </rPh>
    <phoneticPr fontId="4"/>
  </si>
  <si>
    <t>中山間地域等直接支払交付金参考様式集（第6期対策）</t>
    <phoneticPr fontId="4"/>
  </si>
  <si>
    <t>協定名</t>
    <rPh sb="0" eb="2">
      <t>キョウテイ</t>
    </rPh>
    <rPh sb="2" eb="3">
      <t>メイ</t>
    </rPh>
    <phoneticPr fontId="4"/>
  </si>
  <si>
    <r>
      <t xml:space="preserve">必要に応じて
</t>
    </r>
    <r>
      <rPr>
        <sz val="9"/>
        <rFont val="Meiryo UI"/>
        <family val="3"/>
        <charset val="128"/>
      </rPr>
      <t>（集落協定）</t>
    </r>
    <rPh sb="0" eb="2">
      <t>ヒツヨウ</t>
    </rPh>
    <rPh sb="3" eb="4">
      <t>オウ</t>
    </rPh>
    <rPh sb="8" eb="10">
      <t>シュウラク</t>
    </rPh>
    <rPh sb="10" eb="12">
      <t>キョウテイ</t>
    </rPh>
    <phoneticPr fontId="4"/>
  </si>
  <si>
    <t>あいうえおしゅうらくきょうてい</t>
    <phoneticPr fontId="4"/>
  </si>
  <si>
    <t>※適宜【選択肢】シートに項目を追加ください</t>
    <rPh sb="1" eb="3">
      <t>テキギ</t>
    </rPh>
    <rPh sb="4" eb="7">
      <t>センタクシ</t>
    </rPh>
    <rPh sb="12" eb="14">
      <t>コウモク</t>
    </rPh>
    <rPh sb="15" eb="17">
      <t>ツイカ</t>
    </rPh>
    <phoneticPr fontId="4"/>
  </si>
  <si>
    <t>-</t>
    <phoneticPr fontId="4"/>
  </si>
  <si>
    <t>中山間直払</t>
    <rPh sb="0" eb="3">
      <t>チュウサンカン</t>
    </rPh>
    <rPh sb="3" eb="5">
      <t>チョクバラ</t>
    </rPh>
    <phoneticPr fontId="4"/>
  </si>
  <si>
    <t>研修</t>
    <rPh sb="0" eb="2">
      <t>ケンシュウ</t>
    </rPh>
    <phoneticPr fontId="4"/>
  </si>
  <si>
    <t>市役所打合せ</t>
    <rPh sb="0" eb="3">
      <t>シヤクショ</t>
    </rPh>
    <rPh sb="3" eb="5">
      <t>ウチアワ</t>
    </rPh>
    <phoneticPr fontId="4"/>
  </si>
  <si>
    <t>現地確認立会い</t>
    <rPh sb="0" eb="5">
      <t>ゲンチカクニンタ</t>
    </rPh>
    <rPh sb="5" eb="6">
      <t>ア</t>
    </rPh>
    <phoneticPr fontId="4"/>
  </si>
  <si>
    <t>役員会</t>
    <rPh sb="0" eb="3">
      <t>ヤクインカイ</t>
    </rPh>
    <phoneticPr fontId="4"/>
  </si>
  <si>
    <t>総会</t>
    <rPh sb="0" eb="2">
      <t>ソウカイ</t>
    </rPh>
    <phoneticPr fontId="4"/>
  </si>
  <si>
    <t>ネットワーク化活動計画の話合い</t>
    <rPh sb="6" eb="7">
      <t>カ</t>
    </rPh>
    <rPh sb="7" eb="11">
      <t>カツドウケイカク</t>
    </rPh>
    <rPh sb="12" eb="14">
      <t>ハナシア</t>
    </rPh>
    <phoneticPr fontId="4"/>
  </si>
  <si>
    <t>景観作物作付け活動</t>
    <rPh sb="0" eb="2">
      <t>ケイカン</t>
    </rPh>
    <rPh sb="2" eb="4">
      <t>サクモツ</t>
    </rPh>
    <rPh sb="4" eb="6">
      <t>サクツ</t>
    </rPh>
    <rPh sb="7" eb="9">
      <t>カツドウ</t>
    </rPh>
    <phoneticPr fontId="4"/>
  </si>
  <si>
    <t>周辺林地の下草刈り</t>
    <rPh sb="0" eb="2">
      <t>シュウヘン</t>
    </rPh>
    <rPh sb="2" eb="4">
      <t>リンチ</t>
    </rPh>
    <rPh sb="5" eb="6">
      <t>シタ</t>
    </rPh>
    <rPh sb="6" eb="8">
      <t>クサカ</t>
    </rPh>
    <phoneticPr fontId="4"/>
  </si>
  <si>
    <t>農道管理活動</t>
    <rPh sb="0" eb="2">
      <t>ノウドウ</t>
    </rPh>
    <rPh sb="2" eb="6">
      <t>カンリカツドウ</t>
    </rPh>
    <phoneticPr fontId="4"/>
  </si>
  <si>
    <t>水路管理活動</t>
    <rPh sb="0" eb="2">
      <t>スイロ</t>
    </rPh>
    <rPh sb="2" eb="6">
      <t>カンリカツドウ</t>
    </rPh>
    <phoneticPr fontId="4"/>
  </si>
  <si>
    <t>鳥獣被害防止対策</t>
    <rPh sb="0" eb="8">
      <t>チョウジュウヒガイボウシタイサク</t>
    </rPh>
    <phoneticPr fontId="4"/>
  </si>
  <si>
    <t>農地法面の見回り</t>
    <rPh sb="0" eb="2">
      <t>ノウチ</t>
    </rPh>
    <rPh sb="2" eb="4">
      <t>ノリメン</t>
    </rPh>
    <rPh sb="5" eb="7">
      <t>ミマワ</t>
    </rPh>
    <phoneticPr fontId="4"/>
  </si>
  <si>
    <t>66　ため池（附帯施設）の更新等</t>
    <rPh sb="5" eb="6">
      <t>イケ</t>
    </rPh>
    <rPh sb="7" eb="9">
      <t>フタイ</t>
    </rPh>
    <rPh sb="9" eb="11">
      <t>シセツ</t>
    </rPh>
    <rPh sb="13" eb="15">
      <t>コウシン</t>
    </rPh>
    <rPh sb="15" eb="16">
      <t>トウ</t>
    </rPh>
    <phoneticPr fontId="3"/>
  </si>
  <si>
    <t>66 ため池（附帯施設）の更新等</t>
  </si>
  <si>
    <t>長寿命化</t>
    <rPh sb="0" eb="4">
      <t>チョウジュミョウカ</t>
    </rPh>
    <phoneticPr fontId="4"/>
  </si>
  <si>
    <t>65　ため池の補修</t>
    <rPh sb="5" eb="6">
      <t>イケ</t>
    </rPh>
    <rPh sb="7" eb="9">
      <t>ホシュウ</t>
    </rPh>
    <phoneticPr fontId="3"/>
  </si>
  <si>
    <t>65 ため池の補修</t>
  </si>
  <si>
    <t>64　農道の更新等</t>
    <rPh sb="3" eb="5">
      <t>ノウドウ</t>
    </rPh>
    <rPh sb="6" eb="8">
      <t>コウシン</t>
    </rPh>
    <rPh sb="8" eb="9">
      <t>トウ</t>
    </rPh>
    <phoneticPr fontId="3"/>
  </si>
  <si>
    <t>64 農道の更新等</t>
  </si>
  <si>
    <t>63　農道の補修</t>
    <rPh sb="3" eb="5">
      <t>ノウドウ</t>
    </rPh>
    <rPh sb="6" eb="8">
      <t>ホシュウ</t>
    </rPh>
    <phoneticPr fontId="3"/>
  </si>
  <si>
    <t>63 農道の補修</t>
  </si>
  <si>
    <t>62　水路の更新等</t>
    <rPh sb="3" eb="5">
      <t>スイロ</t>
    </rPh>
    <rPh sb="6" eb="8">
      <t>コウシン</t>
    </rPh>
    <rPh sb="8" eb="9">
      <t>トウ</t>
    </rPh>
    <phoneticPr fontId="3"/>
  </si>
  <si>
    <t>62 水路の更新等</t>
  </si>
  <si>
    <t>61　水路の補修</t>
    <rPh sb="3" eb="5">
      <t>スイロ</t>
    </rPh>
    <rPh sb="6" eb="8">
      <t>ホシュウ</t>
    </rPh>
    <phoneticPr fontId="3"/>
  </si>
  <si>
    <t>61 水路の補修</t>
  </si>
  <si>
    <t>共同</t>
    <rPh sb="0" eb="2">
      <t>キョウドウ</t>
    </rPh>
    <phoneticPr fontId="4"/>
  </si>
  <si>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</si>
  <si>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59 都道府県、市町村が特に認める活動</t>
  </si>
  <si>
    <t>58 農村文化の伝承を通じた農村コミュニティの強化</t>
  </si>
  <si>
    <t>56 農村環境保全活動の幅広い展開</t>
  </si>
  <si>
    <t>55 防災・減災力の強化</t>
  </si>
  <si>
    <t>54 地域住民による直営施工</t>
  </si>
  <si>
    <t>52 遊休農地の有効活用</t>
  </si>
  <si>
    <t>51 啓発・普及活動</t>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</si>
  <si>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</si>
  <si>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</si>
  <si>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</si>
  <si>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</si>
  <si>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</si>
  <si>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</si>
  <si>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44 その他（水質保全）</t>
    <rPh sb="5" eb="6">
      <t>タ</t>
    </rPh>
    <rPh sb="7" eb="9">
      <t>スイシツ</t>
    </rPh>
    <rPh sb="9" eb="11">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</si>
  <si>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</si>
  <si>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</si>
  <si>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41 その他（生態系保全）</t>
    <rPh sb="5" eb="6">
      <t>タ</t>
    </rPh>
    <rPh sb="7" eb="10">
      <t>セイタイケイ</t>
    </rPh>
    <rPh sb="10" eb="12">
      <t>ホゼン</t>
    </rPh>
    <phoneticPr fontId="4"/>
  </si>
  <si>
    <t>40 外来種の駆除（生態系保全）</t>
    <rPh sb="3" eb="6">
      <t>ガイライシュ</t>
    </rPh>
    <rPh sb="7" eb="9">
      <t>クジョ</t>
    </rPh>
    <rPh sb="10" eb="13">
      <t>セイタイケイ</t>
    </rPh>
    <rPh sb="13" eb="15">
      <t>ホゼン</t>
    </rPh>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</si>
  <si>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</si>
  <si>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Ｋ.農村環境保全活動</t>
    <phoneticPr fontId="4"/>
  </si>
  <si>
    <t>38 資源循環計画の策定</t>
  </si>
  <si>
    <t>37 水田貯留計画、地下水かん養計画の策定</t>
  </si>
  <si>
    <t>35 水質保全計画、農地保全計画の策定</t>
  </si>
  <si>
    <t>34 生物多様性保全計画の策定</t>
  </si>
  <si>
    <t>33 ため池の軽微な補修等</t>
  </si>
  <si>
    <t>32 農道の軽微な補修等</t>
  </si>
  <si>
    <t>31 水路の軽微な補修等</t>
  </si>
  <si>
    <t>30 農用地の軽微な補修等</t>
  </si>
  <si>
    <t>29 機能診断・補修技術等に関する研修</t>
  </si>
  <si>
    <t>28 年度活動計画の策定</t>
  </si>
  <si>
    <t>27 ため池の機能診断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</si>
  <si>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</si>
  <si>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26 農道の機能診断</t>
  </si>
  <si>
    <t>③長寿命化の項目を追加する場合</t>
    <rPh sb="1" eb="5">
      <t>チョウジュミョウカ</t>
    </rPh>
    <phoneticPr fontId="3"/>
  </si>
  <si>
    <t>25 水路の機能診断</t>
  </si>
  <si>
    <t>24 農用地の機能診断</t>
  </si>
  <si>
    <t>23 その他</t>
  </si>
  <si>
    <t>農地維持</t>
    <rPh sb="0" eb="2">
      <t>ノウチ</t>
    </rPh>
    <rPh sb="2" eb="4">
      <t>イジ</t>
    </rPh>
    <phoneticPr fontId="4"/>
  </si>
  <si>
    <t>22 有識者等による研修会、検討会の開催</t>
  </si>
  <si>
    <t>21 地域住民等に対する意向調査等</t>
  </si>
  <si>
    <t>20 集落外住民や地域住民との意見交換等</t>
  </si>
  <si>
    <t>19 不在村地主との連絡体制の整備等</t>
  </si>
  <si>
    <t>18 農業者に対する意向調査、現地調査</t>
  </si>
  <si>
    <t>17 農業者の検討会の開催</t>
  </si>
  <si>
    <t>16 異常気象時の対応</t>
  </si>
  <si>
    <t>15 ため池附帯施設の保守管理</t>
  </si>
  <si>
    <t>14 ため池の泥上げ</t>
  </si>
  <si>
    <t>13 ため池の草刈り</t>
  </si>
  <si>
    <t>②多面的機能の増進を図る活動の項目を追加する場合</t>
    <rPh sb="1" eb="4">
      <t>タメンテキ</t>
    </rPh>
    <rPh sb="4" eb="6">
      <t>キノウ</t>
    </rPh>
    <rPh sb="7" eb="9">
      <t>ゾウシン</t>
    </rPh>
    <rPh sb="10" eb="11">
      <t>ハカ</t>
    </rPh>
    <rPh sb="12" eb="14">
      <t>カツドウ</t>
    </rPh>
    <phoneticPr fontId="3"/>
  </si>
  <si>
    <t>12 路面の維持</t>
  </si>
  <si>
    <t>11 農道側溝の泥上げ</t>
  </si>
  <si>
    <t>10 農道の草刈り</t>
  </si>
  <si>
    <t>13.その他の農業者以外団体</t>
    <rPh sb="5" eb="6">
      <t>タ</t>
    </rPh>
    <rPh sb="7" eb="10">
      <t>ノウギョウシャ</t>
    </rPh>
    <rPh sb="10" eb="12">
      <t>イガイ</t>
    </rPh>
    <rPh sb="12" eb="14">
      <t>ダンタイ</t>
    </rPh>
    <phoneticPr fontId="3"/>
  </si>
  <si>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</si>
  <si>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9 水路附帯施設の保守管理</t>
  </si>
  <si>
    <t>12.NPO</t>
    <phoneticPr fontId="3"/>
  </si>
  <si>
    <t>8 水路の泥上げ</t>
  </si>
  <si>
    <t>11.学校・PTA</t>
    <rPh sb="3" eb="5">
      <t>ガッコウ</t>
    </rPh>
    <phoneticPr fontId="3"/>
  </si>
  <si>
    <t>7 水路の草刈り</t>
  </si>
  <si>
    <t>10.JA</t>
    <phoneticPr fontId="3"/>
  </si>
  <si>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</si>
  <si>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6 鳥獣害防護柵等の保守管理</t>
  </si>
  <si>
    <t>９.土地改良区</t>
    <rPh sb="2" eb="4">
      <t>トチ</t>
    </rPh>
    <rPh sb="4" eb="7">
      <t>カイリョウク</t>
    </rPh>
    <phoneticPr fontId="3"/>
  </si>
  <si>
    <t>専門家の指導</t>
    <rPh sb="0" eb="3">
      <t>センモンカ</t>
    </rPh>
    <rPh sb="4" eb="6">
      <t>シドウ</t>
    </rPh>
    <phoneticPr fontId="3"/>
  </si>
  <si>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</si>
  <si>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5 畦畔・法面・防風林の草刈り</t>
  </si>
  <si>
    <t>８.子供会</t>
    <rPh sb="2" eb="5">
      <t>コドモカイ</t>
    </rPh>
    <phoneticPr fontId="3"/>
  </si>
  <si>
    <t>持続的な畦畔管理</t>
    <rPh sb="0" eb="3">
      <t>ジゾクテキ</t>
    </rPh>
    <rPh sb="4" eb="6">
      <t>ケイハン</t>
    </rPh>
    <rPh sb="6" eb="8">
      <t>カンリ</t>
    </rPh>
    <phoneticPr fontId="3"/>
  </si>
  <si>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</si>
  <si>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4 遊休農地発生防止のための保全管理</t>
  </si>
  <si>
    <t>７.女性会</t>
    <rPh sb="2" eb="5">
      <t>ジョセイカイ</t>
    </rPh>
    <phoneticPr fontId="3"/>
  </si>
  <si>
    <t>水環境の回復</t>
    <rPh sb="0" eb="3">
      <t>ミズカンキョウ</t>
    </rPh>
    <rPh sb="4" eb="6">
      <t>カイフク</t>
    </rPh>
    <phoneticPr fontId="3"/>
  </si>
  <si>
    <t>６.自治会</t>
    <rPh sb="2" eb="5">
      <t>ジチカイ</t>
    </rPh>
    <phoneticPr fontId="3"/>
  </si>
  <si>
    <t>生物多様性の回復</t>
    <rPh sb="0" eb="2">
      <t>セイブツ</t>
    </rPh>
    <rPh sb="2" eb="5">
      <t>タヨウセイ</t>
    </rPh>
    <rPh sb="6" eb="8">
      <t>カイフク</t>
    </rPh>
    <phoneticPr fontId="3"/>
  </si>
  <si>
    <t>2 年度活動計画の策定</t>
  </si>
  <si>
    <t>５.農業者以外個人</t>
    <rPh sb="2" eb="5">
      <t>ノウギョウシャ</t>
    </rPh>
    <rPh sb="5" eb="7">
      <t>イガイ</t>
    </rPh>
    <rPh sb="7" eb="9">
      <t>コジン</t>
    </rPh>
    <phoneticPr fontId="3"/>
  </si>
  <si>
    <t>土壌流出防止</t>
    <rPh sb="0" eb="2">
      <t>ドジョウ</t>
    </rPh>
    <rPh sb="2" eb="4">
      <t>リュウシュツ</t>
    </rPh>
    <rPh sb="4" eb="6">
      <t>ボウシ</t>
    </rPh>
    <phoneticPr fontId="3"/>
  </si>
  <si>
    <t>資源循環</t>
    <rPh sb="0" eb="2">
      <t>シゲン</t>
    </rPh>
    <rPh sb="2" eb="4">
      <t>ジュンカン</t>
    </rPh>
    <phoneticPr fontId="3"/>
  </si>
  <si>
    <t>1 点検</t>
  </si>
  <si>
    <t>４.日当</t>
    <rPh sb="2" eb="4">
      <t>ニットウ</t>
    </rPh>
    <phoneticPr fontId="3"/>
  </si>
  <si>
    <t>４.その他の農業者団体</t>
    <rPh sb="4" eb="5">
      <t>タ</t>
    </rPh>
    <rPh sb="6" eb="9">
      <t>ノウギョウシャ</t>
    </rPh>
    <rPh sb="9" eb="11">
      <t>ダンタイ</t>
    </rPh>
    <phoneticPr fontId="3"/>
  </si>
  <si>
    <t>持続的な水管理</t>
    <rPh sb="0" eb="3">
      <t>ジゾクテキ</t>
    </rPh>
    <rPh sb="4" eb="5">
      <t>ミズ</t>
    </rPh>
    <rPh sb="5" eb="7">
      <t>カンリ</t>
    </rPh>
    <phoneticPr fontId="3"/>
  </si>
  <si>
    <t>水田貯留・地下水かん養</t>
    <rPh sb="0" eb="2">
      <t>スイデン</t>
    </rPh>
    <rPh sb="2" eb="4">
      <t>チョリュウ</t>
    </rPh>
    <rPh sb="5" eb="8">
      <t>チカスイ</t>
    </rPh>
    <rPh sb="10" eb="11">
      <t>ヨウ</t>
    </rPh>
    <phoneticPr fontId="3"/>
  </si>
  <si>
    <t>３.利子等</t>
    <rPh sb="2" eb="4">
      <t>リシ</t>
    </rPh>
    <rPh sb="4" eb="5">
      <t>トウ</t>
    </rPh>
    <phoneticPr fontId="3"/>
  </si>
  <si>
    <t>３.営農組合</t>
    <rPh sb="2" eb="4">
      <t>エイノウ</t>
    </rPh>
    <rPh sb="4" eb="6">
      <t>クミアイ</t>
    </rPh>
    <phoneticPr fontId="3"/>
  </si>
  <si>
    <t>ため池</t>
    <rPh sb="2" eb="3">
      <t>イケ</t>
    </rPh>
    <phoneticPr fontId="3"/>
  </si>
  <si>
    <t>地下水かん養</t>
    <rPh sb="0" eb="3">
      <t>チカスイ</t>
    </rPh>
    <rPh sb="5" eb="6">
      <t>ヨウ</t>
    </rPh>
    <phoneticPr fontId="3"/>
  </si>
  <si>
    <t>景観形成・生活環境保全</t>
    <rPh sb="0" eb="2">
      <t>ケイカン</t>
    </rPh>
    <rPh sb="2" eb="4">
      <t>ケイセイ</t>
    </rPh>
    <rPh sb="5" eb="7">
      <t>セイカツ</t>
    </rPh>
    <rPh sb="7" eb="9">
      <t>カンキョウ</t>
    </rPh>
    <rPh sb="9" eb="11">
      <t>ホゼン</t>
    </rPh>
    <phoneticPr fontId="3"/>
  </si>
  <si>
    <t>×</t>
    <phoneticPr fontId="3"/>
  </si>
  <si>
    <t>300 会議</t>
  </si>
  <si>
    <t>２.交付金</t>
    <rPh sb="2" eb="5">
      <t>コウフキン</t>
    </rPh>
    <phoneticPr fontId="3"/>
  </si>
  <si>
    <t>２.農事組合法人</t>
    <rPh sb="2" eb="4">
      <t>ノウジ</t>
    </rPh>
    <rPh sb="4" eb="6">
      <t>クミアイ</t>
    </rPh>
    <rPh sb="6" eb="8">
      <t>ホウジン</t>
    </rPh>
    <phoneticPr fontId="3"/>
  </si>
  <si>
    <t>箇所</t>
    <rPh sb="0" eb="2">
      <t>カショ</t>
    </rPh>
    <phoneticPr fontId="3"/>
  </si>
  <si>
    <t>農道</t>
    <rPh sb="0" eb="2">
      <t>ノウドウ</t>
    </rPh>
    <phoneticPr fontId="3"/>
  </si>
  <si>
    <t>浄化水路による水質保全</t>
    <rPh sb="0" eb="2">
      <t>ジョウカ</t>
    </rPh>
    <rPh sb="2" eb="4">
      <t>スイロ</t>
    </rPh>
    <rPh sb="7" eb="9">
      <t>スイシツ</t>
    </rPh>
    <rPh sb="9" eb="11">
      <t>ホゼン</t>
    </rPh>
    <phoneticPr fontId="3"/>
  </si>
  <si>
    <t>水質保全</t>
    <rPh sb="0" eb="2">
      <t>スイシツ</t>
    </rPh>
    <rPh sb="2" eb="4">
      <t>ホゼン</t>
    </rPh>
    <phoneticPr fontId="3"/>
  </si>
  <si>
    <t>－</t>
    <phoneticPr fontId="3"/>
  </si>
  <si>
    <t>□</t>
    <phoneticPr fontId="4"/>
  </si>
  <si>
    <t>200 事務処理</t>
  </si>
  <si>
    <t>１.前年度持越</t>
    <rPh sb="2" eb="5">
      <t>ゼンネンド</t>
    </rPh>
    <rPh sb="5" eb="7">
      <t>モチコシ</t>
    </rPh>
    <phoneticPr fontId="3"/>
  </si>
  <si>
    <t>１.農業者個人</t>
    <rPh sb="2" eb="5">
      <t>ノウギョウシャ</t>
    </rPh>
    <rPh sb="5" eb="7">
      <t>コジン</t>
    </rPh>
    <phoneticPr fontId="3"/>
  </si>
  <si>
    <t>km</t>
    <phoneticPr fontId="3"/>
  </si>
  <si>
    <t>水路</t>
    <rPh sb="0" eb="2">
      <t>スイロ</t>
    </rPh>
    <phoneticPr fontId="3"/>
  </si>
  <si>
    <t>循環かんがいによる水質保全</t>
    <rPh sb="0" eb="2">
      <t>ジュンカン</t>
    </rPh>
    <rPh sb="9" eb="11">
      <t>スイシツ</t>
    </rPh>
    <rPh sb="11" eb="13">
      <t>ホゼン</t>
    </rPh>
    <phoneticPr fontId="3"/>
  </si>
  <si>
    <t>生態系保全</t>
    <rPh sb="0" eb="3">
      <t>セイタイケイ</t>
    </rPh>
    <rPh sb="3" eb="5">
      <t>ホゼン</t>
    </rPh>
    <phoneticPr fontId="3"/>
  </si>
  <si>
    <t>■</t>
    <phoneticPr fontId="4"/>
  </si>
  <si>
    <t>番号</t>
    <rPh sb="0" eb="2">
      <t>バンゴウ</t>
    </rPh>
    <phoneticPr fontId="3"/>
  </si>
  <si>
    <t>J.金銭出納簿の収支の分類</t>
    <rPh sb="2" eb="4">
      <t>キンセン</t>
    </rPh>
    <rPh sb="4" eb="7">
      <t>スイトウボ</t>
    </rPh>
    <rPh sb="8" eb="10">
      <t>シュウシ</t>
    </rPh>
    <rPh sb="11" eb="13">
      <t>ブンルイ</t>
    </rPh>
    <phoneticPr fontId="3"/>
  </si>
  <si>
    <t>I.金銭出納簿の区分</t>
    <rPh sb="2" eb="4">
      <t>キンセン</t>
    </rPh>
    <rPh sb="4" eb="7">
      <t>スイトウボ</t>
    </rPh>
    <rPh sb="8" eb="10">
      <t>クブン</t>
    </rPh>
    <phoneticPr fontId="3"/>
  </si>
  <si>
    <t>H.構成員一覧の分類</t>
    <rPh sb="2" eb="5">
      <t>コウセイイン</t>
    </rPh>
    <rPh sb="5" eb="7">
      <t>イチラン</t>
    </rPh>
    <rPh sb="8" eb="10">
      <t>ブンルイ</t>
    </rPh>
    <phoneticPr fontId="3"/>
  </si>
  <si>
    <t>G.単位</t>
    <rPh sb="2" eb="4">
      <t>タンイ</t>
    </rPh>
    <phoneticPr fontId="3"/>
  </si>
  <si>
    <t>E.高度な保全活動</t>
    <rPh sb="2" eb="4">
      <t>コウド</t>
    </rPh>
    <rPh sb="5" eb="9">
      <t>ホゼンカツドウ</t>
    </rPh>
    <phoneticPr fontId="3"/>
  </si>
  <si>
    <t>D.農村環境保全活動のテーマ</t>
    <rPh sb="2" eb="4">
      <t>ノウソン</t>
    </rPh>
    <rPh sb="4" eb="6">
      <t>カンキョウ</t>
    </rPh>
    <rPh sb="6" eb="10">
      <t>ホゼンカツドウ</t>
    </rPh>
    <phoneticPr fontId="3"/>
  </si>
  <si>
    <t>C.○か－か×</t>
    <phoneticPr fontId="4"/>
  </si>
  <si>
    <t>B.○か空白</t>
    <rPh sb="4" eb="6">
      <t>クウハク</t>
    </rPh>
    <phoneticPr fontId="4"/>
  </si>
  <si>
    <t>A.■か□</t>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</si>
  <si>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</si>
  <si>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</si>
  <si>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</si>
  <si>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</si>
  <si>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F.施設（長寿命化）</t>
    <rPh sb="2" eb="4">
      <t>シセツ</t>
    </rPh>
    <rPh sb="5" eb="9">
      <t>チョウジュミョウカ</t>
    </rPh>
    <phoneticPr fontId="3"/>
  </si>
  <si>
    <t>プルダウン用</t>
    <rPh sb="5" eb="6">
      <t>ヨウ</t>
    </rPh>
    <phoneticPr fontId="4"/>
  </si>
  <si>
    <t>活動項目</t>
    <rPh sb="0" eb="2">
      <t>カツドウ</t>
    </rPh>
    <rPh sb="2" eb="4">
      <t>コウモク</t>
    </rPh>
    <phoneticPr fontId="3"/>
  </si>
  <si>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</si>
  <si>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</si>
  <si>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84"/>
  </si>
  <si>
    <t>事務処理</t>
    <rPh sb="0" eb="2">
      <t>ジム</t>
    </rPh>
    <rPh sb="2" eb="4">
      <t>ショリ</t>
    </rPh>
    <phoneticPr fontId="4"/>
  </si>
  <si>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</si>
  <si>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会議</t>
    <rPh sb="0" eb="2">
      <t>カイギ</t>
    </rPh>
    <phoneticPr fontId="4"/>
  </si>
  <si>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</si>
  <si>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</si>
  <si>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点検・計画策定</t>
    <rPh sb="0" eb="2">
      <t>テンケン</t>
    </rPh>
    <rPh sb="3" eb="5">
      <t>ケイカク</t>
    </rPh>
    <rPh sb="5" eb="7">
      <t>サクテイ</t>
    </rPh>
    <phoneticPr fontId="4"/>
  </si>
  <si>
    <t>点検</t>
    <rPh sb="0" eb="2">
      <t>テンケン</t>
    </rPh>
    <phoneticPr fontId="4"/>
  </si>
  <si>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</si>
  <si>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</si>
  <si>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計画策定</t>
    <rPh sb="0" eb="2">
      <t>ケイカク</t>
    </rPh>
    <rPh sb="2" eb="4">
      <t>サクテイ</t>
    </rPh>
    <phoneticPr fontId="4"/>
  </si>
  <si>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</si>
  <si>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６.その他支出</t>
    <rPh sb="4" eb="5">
      <t>タ</t>
    </rPh>
    <rPh sb="5" eb="7">
      <t>シシュツ</t>
    </rPh>
    <phoneticPr fontId="3"/>
  </si>
  <si>
    <t>3 事務・組織運営等に関する研修、機械の安全使用に関する研修</t>
    <phoneticPr fontId="4"/>
  </si>
  <si>
    <t>７.返還</t>
    <rPh sb="2" eb="4">
      <t>ヘンカン</t>
    </rPh>
    <phoneticPr fontId="3"/>
  </si>
  <si>
    <t>実践活動</t>
    <rPh sb="0" eb="2">
      <t>ジッセン</t>
    </rPh>
    <rPh sb="2" eb="4">
      <t>カツドウ</t>
    </rPh>
    <phoneticPr fontId="4"/>
  </si>
  <si>
    <t>農用地</t>
    <rPh sb="0" eb="3">
      <t>ノウヨウチ</t>
    </rPh>
    <phoneticPr fontId="4"/>
  </si>
  <si>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</si>
  <si>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</si>
  <si>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</si>
  <si>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</si>
  <si>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</si>
  <si>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</si>
  <si>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</si>
  <si>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</si>
  <si>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</si>
  <si>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</si>
  <si>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冬期湛水</t>
    <rPh sb="0" eb="4">
      <t>トウキタンスイ</t>
    </rPh>
    <phoneticPr fontId="4"/>
  </si>
  <si>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</si>
  <si>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</si>
  <si>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</si>
  <si>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</si>
  <si>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</si>
  <si>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</si>
  <si>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</si>
  <si>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</si>
  <si>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共通</t>
    <rPh sb="0" eb="2">
      <t>キョウツウ</t>
    </rPh>
    <phoneticPr fontId="4"/>
  </si>
  <si>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</si>
  <si>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江の設置_作溝実施</t>
    <rPh sb="0" eb="1">
      <t>エ</t>
    </rPh>
    <rPh sb="2" eb="4">
      <t>セッチ</t>
    </rPh>
    <rPh sb="5" eb="7">
      <t>サクミゾ</t>
    </rPh>
    <rPh sb="7" eb="9">
      <t>ジッシ</t>
    </rPh>
    <phoneticPr fontId="4"/>
  </si>
  <si>
    <t>推進活動</t>
    <rPh sb="0" eb="2">
      <t>スイシン</t>
    </rPh>
    <rPh sb="2" eb="4">
      <t>カツドウ</t>
    </rPh>
    <phoneticPr fontId="4"/>
  </si>
  <si>
    <t>江の設置_作溝未実施</t>
    <rPh sb="0" eb="1">
      <t>エ</t>
    </rPh>
    <rPh sb="2" eb="4">
      <t>セッチ</t>
    </rPh>
    <rPh sb="5" eb="6">
      <t>サク</t>
    </rPh>
    <rPh sb="6" eb="7">
      <t>ミゾ</t>
    </rPh>
    <rPh sb="7" eb="8">
      <t>ミ</t>
    </rPh>
    <rPh sb="8" eb="10">
      <t>ジッシ</t>
    </rPh>
    <phoneticPr fontId="4"/>
  </si>
  <si>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</si>
  <si>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</si>
  <si>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</si>
  <si>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</si>
  <si>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</si>
  <si>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</si>
  <si>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</si>
  <si>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</si>
  <si>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</si>
  <si>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研修</t>
    <rPh sb="0" eb="2">
      <t>ケンシュウ</t>
    </rPh>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</si>
  <si>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</si>
  <si>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生態系保全</t>
    <rPh sb="0" eb="3">
      <t>セイタイケイ</t>
    </rPh>
    <rPh sb="3" eb="5">
      <t>ホゼン</t>
    </rPh>
    <phoneticPr fontId="4"/>
  </si>
  <si>
    <t>水質保全</t>
    <rPh sb="0" eb="2">
      <t>スイシツ</t>
    </rPh>
    <rPh sb="2" eb="4">
      <t>ホゼン</t>
    </rPh>
    <phoneticPr fontId="4"/>
  </si>
  <si>
    <t>景観形成・生活環境保全</t>
    <rPh sb="0" eb="2">
      <t>ケイカン</t>
    </rPh>
    <rPh sb="2" eb="4">
      <t>ケイセイ</t>
    </rPh>
    <rPh sb="5" eb="7">
      <t>セイカツ</t>
    </rPh>
    <rPh sb="7" eb="9">
      <t>カンキョウ</t>
    </rPh>
    <rPh sb="9" eb="11">
      <t>ホゼン</t>
    </rPh>
    <phoneticPr fontId="4"/>
  </si>
  <si>
    <t>36 景観形成計画、生活環境保全計画の策定</t>
    <phoneticPr fontId="4"/>
  </si>
  <si>
    <t>水田貯留・地下水かん養</t>
    <rPh sb="0" eb="2">
      <t>スイデン</t>
    </rPh>
    <rPh sb="2" eb="4">
      <t>チョリュウ</t>
    </rPh>
    <rPh sb="5" eb="8">
      <t>チカスイ</t>
    </rPh>
    <rPh sb="10" eb="11">
      <t>ヨウ</t>
    </rPh>
    <phoneticPr fontId="4"/>
  </si>
  <si>
    <t>資源循環</t>
    <rPh sb="0" eb="2">
      <t>シゲン</t>
    </rPh>
    <rPh sb="2" eb="4">
      <t>ジュンカン</t>
    </rPh>
    <phoneticPr fontId="4"/>
  </si>
  <si>
    <t>啓発・普及</t>
    <rPh sb="0" eb="2">
      <t>ケイハツ</t>
    </rPh>
    <rPh sb="3" eb="5">
      <t>フキュウ</t>
    </rPh>
    <phoneticPr fontId="4"/>
  </si>
  <si>
    <t>増進活動</t>
    <rPh sb="0" eb="2">
      <t>ゾウシン</t>
    </rPh>
    <rPh sb="2" eb="4">
      <t>カツドウ</t>
    </rPh>
    <phoneticPr fontId="4"/>
  </si>
  <si>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</si>
  <si>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</si>
  <si>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58-2</t>
  </si>
  <si>
    <t>共同</t>
    <rPh sb="0" eb="2">
      <t>キョウドウ</t>
    </rPh>
    <phoneticPr fontId="129"/>
  </si>
  <si>
    <t>増進活動</t>
    <rPh sb="0" eb="2">
      <t>ゾウシン</t>
    </rPh>
    <rPh sb="2" eb="4">
      <t>カツドウ</t>
    </rPh>
    <phoneticPr fontId="129"/>
  </si>
  <si>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129"/>
  </si>
  <si>
    <t>58-3</t>
  </si>
  <si>
    <t>58-3 水管理を通じた環境負荷低減活動の強化</t>
    <rPh sb="5" eb="8">
      <t>ミズカンリ</t>
    </rPh>
    <rPh sb="9" eb="10">
      <t>ツウ</t>
    </rPh>
    <rPh sb="12" eb="18">
      <t>カンキョウフカテイゲン</t>
    </rPh>
    <rPh sb="18" eb="20">
      <t>カツドウ</t>
    </rPh>
    <rPh sb="21" eb="23">
      <t>キョウカ</t>
    </rPh>
    <phoneticPr fontId="129"/>
  </si>
  <si>
    <t>60 広報活動・農村関係人口の拡大</t>
    <rPh sb="8" eb="10">
      <t>ノウソン</t>
    </rPh>
    <rPh sb="10" eb="12">
      <t>カンケイ</t>
    </rPh>
    <rPh sb="12" eb="14">
      <t>ジンコウ</t>
    </rPh>
    <rPh sb="15" eb="17">
      <t>カクダイ</t>
    </rPh>
    <phoneticPr fontId="4"/>
  </si>
  <si>
    <t>この線より上に行を挿入してください。</t>
  </si>
  <si>
    <t>福知山市</t>
    <rPh sb="0" eb="4">
      <t>フクチヤマシ</t>
    </rPh>
    <phoneticPr fontId="4"/>
  </si>
  <si>
    <t>京都府</t>
    <rPh sb="0" eb="3">
      <t>キョウトフ</t>
    </rPh>
    <phoneticPr fontId="4"/>
  </si>
  <si>
    <t>きょうとふふくちやまし〇〇〇</t>
    <phoneticPr fontId="4"/>
  </si>
  <si>
    <t>京都府福知山市○○</t>
    <rPh sb="0" eb="3">
      <t>キョウトフ</t>
    </rPh>
    <rPh sb="3" eb="6">
      <t>フクチヤマ</t>
    </rPh>
    <rPh sb="6" eb="7">
      <t>シ</t>
    </rPh>
    <phoneticPr fontId="4"/>
  </si>
  <si>
    <t>京都府福知山市〇〇</t>
    <rPh sb="0" eb="3">
      <t>キョウトフ</t>
    </rPh>
    <rPh sb="3" eb="6">
      <t>フクチヤマ</t>
    </rPh>
    <rPh sb="6" eb="7">
      <t>シ</t>
    </rPh>
    <phoneticPr fontId="4"/>
  </si>
  <si>
    <t>印</t>
    <rPh sb="0" eb="1">
      <t>イン</t>
    </rPh>
    <phoneticPr fontId="4"/>
  </si>
  <si>
    <t>福知山市長　大橋　一夫　様　</t>
    <rPh sb="0" eb="5">
      <t>フクチヤマシチョウ</t>
    </rPh>
    <rPh sb="6" eb="8">
      <t>オオハシ</t>
    </rPh>
    <rPh sb="9" eb="11">
      <t>カズオ</t>
    </rPh>
    <rPh sb="12" eb="13">
      <t>サマ</t>
    </rPh>
    <phoneticPr fontId="4"/>
  </si>
  <si>
    <t>本地域は、振興山村に指定されるなど、平場地域と比べて生産条件の格差が大きいことから、これを補正する取組を行うことが必要である。</t>
    <phoneticPr fontId="4"/>
  </si>
  <si>
    <t>１を踏まえ、本地域では、機械の共同利用や農作業の共同化にも取り組み、農業生産活動を継続することにより、多面的機能の発揮の促進を図ることとする。</t>
    <phoneticPr fontId="4"/>
  </si>
  <si>
    <t>別添の中山間地域等直接支払交付金に係る集落協定（以下、「集落協定」という。）「（別添１）実施区域位置図」のとおり。</t>
    <phoneticPr fontId="4"/>
  </si>
  <si>
    <t xml:space="preserve">
・集落協定「第３　協定対象となる農用地」に記載のとおり。
</t>
    <phoneticPr fontId="105"/>
  </si>
  <si>
    <t xml:space="preserve">
・集落協定「第４　集落マスタープラン」、「第５　農業生産活動等として取り組むべき事項」、　「第８　農業生産活動等の体制整備として取り組むべき事項」及び「第９　加算措置適用のために取り組むべき事項」に記載のとおり。
</t>
    <phoneticPr fontId="4"/>
  </si>
  <si>
    <t xml:space="preserve">
・集落協定「Ⅰ．地区の概要」の「１．活動期間」のとおり。
</t>
    <phoneticPr fontId="105"/>
  </si>
  <si>
    <t xml:space="preserve">
・集落協定「（別添２）構成員一覧」に記載のとおり。
</t>
    <phoneticPr fontId="105"/>
  </si>
  <si>
    <t>注１：「多面的機能支払」「中山間地域等直接支払」「環境保全型農業直接支払」の欄は、各支払に取り組む者に押印。</t>
    <rPh sb="51" eb="53">
      <t>オウイン</t>
    </rPh>
    <phoneticPr fontId="4"/>
  </si>
  <si>
    <t>印
（サイン）</t>
    <rPh sb="0" eb="1">
      <t>イン</t>
    </rPh>
    <phoneticPr fontId="4"/>
  </si>
  <si>
    <t>農業所得の確認に関する承諾印</t>
    <rPh sb="0" eb="2">
      <t>ノウギョウ</t>
    </rPh>
    <rPh sb="2" eb="4">
      <t>ショトク</t>
    </rPh>
    <rPh sb="5" eb="7">
      <t>カクニン</t>
    </rPh>
    <rPh sb="8" eb="9">
      <t>カン</t>
    </rPh>
    <rPh sb="11" eb="13">
      <t>ショウダク</t>
    </rPh>
    <rPh sb="13" eb="14">
      <t>イン</t>
    </rPh>
    <phoneticPr fontId="4"/>
  </si>
  <si>
    <t>1/100～1/10</t>
    <phoneticPr fontId="4"/>
  </si>
  <si>
    <t>8～15度</t>
    <rPh sb="4" eb="5">
      <t>ド</t>
    </rPh>
    <phoneticPr fontId="4"/>
  </si>
  <si>
    <t>円</t>
    <rPh sb="0" eb="1">
      <t>エン</t>
    </rPh>
    <phoneticPr fontId="4"/>
  </si>
  <si>
    <t>a</t>
    <phoneticPr fontId="4"/>
  </si>
  <si>
    <t>不要</t>
    <rPh sb="0" eb="2">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</si>
</sst>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76" formatCode="&quot;平成&quot;0&quot;年度&quot;"/>
    <numFmt numFmtId="177" formatCode="0.0"/>
    <numFmt numFmtId="178" formatCode="#,###&quot; a&quot;"/>
    <numFmt numFmtId="179" formatCode="#,###&quot;円&quot;"/>
    <numFmt numFmtId="180" formatCode="#"/>
    <numFmt numFmtId="181" formatCode="#&quot; 年&quot;"/>
    <numFmt numFmtId="182" formatCode="#&quot;　箇&quot;&quot;所&quot;"/>
    <numFmt numFmtId="183" formatCode="&quot;平成 &quot;#&quot; 年度&quot;"/>
    <numFmt numFmtId="184" formatCode="#,###,###&quot;a&quot;"/>
    <numFmt numFmtId="185" formatCode="##,###,###&quot; a&quot;"/>
    <numFmt numFmtId="186" formatCode="&quot;(&quot;#,###&quot; a )&quot;;\-#,###;&quot;&quot;;@"/>
    <numFmt numFmtId="187" formatCode="&quot;(&quot;#,###&quot; 円 )&quot;;\-#,###;&quot;&quot;;@"/>
    <numFmt numFmtId="188" formatCode="&quot;(&quot;#,##0.0&quot; km)&quot;;\-#,##0.0;&quot;&quot;;@"/>
    <numFmt numFmtId="189" formatCode="&quot;(&quot;#,###&quot; 箇所 )&quot;;\-#,###;&quot;&quot;;@"/>
    <numFmt numFmtId="190" formatCode="###,##0.0&quot; km&quot;;\-###,##0.0&quot;km&quot;;&quot;km&quot;;&quot;km&quot;"/>
    <numFmt numFmtId="191" formatCode="0.0%"/>
    <numFmt numFmtId="192" formatCode="#,##0&quot;円&quot;"/>
    <numFmt numFmtId="193" formatCode="&quot;合&quot;&quot;計&quot;\ \(General&quot;集&quot;&quot;落&quot;\)"/>
    <numFmt numFmtId="194" formatCode="0.0&quot;ha&quot;"/>
    <numFmt numFmtId="195" formatCode="0&quot;人&quot;"/>
    <numFmt numFmtId="196" formatCode="0_);[Red]\(0\)"/>
    <numFmt numFmtId="197" formatCode="#0.0&quot; ha&quot;"/>
    <numFmt numFmtId="198" formatCode="General;;"/>
    <numFmt numFmtId="199" formatCode="[$-411]ggge&quot;年&quot;m&quot;月&quot;d&quot;日&quot;;@"/>
  </numFmts>
  <fonts count="1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12"/>
      <name val="メイリオ"/>
      <family val="3"/>
      <charset val="128"/>
    </font>
    <font>
      <sz val="12"/>
      <name val="ＭＳ 明朝"/>
      <family val="1"/>
      <charset val="128"/>
    </font>
    <font>
      <sz val="11"/>
      <name val="ＭＳ 明朝"/>
      <family val="1"/>
      <charset val="128"/>
    </font>
    <font>
      <sz val="10"/>
      <name val="Meiryo UI"/>
      <family val="3"/>
      <charset val="128"/>
    </font>
    <font>
      <sz val="11"/>
      <name val="HG丸ｺﾞｼｯｸM-PRO"/>
      <family val="3"/>
      <charset val="128"/>
    </font>
    <font>
      <sz val="10"/>
      <name val="HG丸ｺﾞｼｯｸM-PRO"/>
      <family val="3"/>
      <charset val="128"/>
    </font>
    <font>
      <u/>
      <sz val="10"/>
      <name val="HG丸ｺﾞｼｯｸM-PRO"/>
      <family val="3"/>
      <charset val="128"/>
    </font>
    <font>
      <sz val="16"/>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2"/>
      <name val="HG丸ｺﾞｼｯｸM-PRO"/>
      <family val="3"/>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4"/>
      <color rgb="FFFF0000"/>
      <name val="ＭＳ Ｐゴシック"/>
      <family val="3"/>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10"/>
      <name val="ＭＳ 明朝"/>
      <family val="1"/>
      <charset val="128"/>
    </font>
    <font>
      <sz val="10"/>
      <color rgb="FF000000"/>
      <name val="ＭＳ 明朝"/>
      <family val="1"/>
      <charset val="128"/>
    </font>
    <font>
      <sz val="12"/>
      <color rgb="FFFF0000"/>
      <name val="ＭＳ 明朝"/>
      <family val="1"/>
      <charset val="128"/>
    </font>
    <font>
      <u/>
      <sz val="12"/>
      <color rgb="FFFF0000"/>
      <name val="ＭＳ 明朝"/>
      <family val="1"/>
      <charset val="128"/>
    </font>
    <font>
      <sz val="9"/>
      <name val="ＭＳ 明朝"/>
      <family val="1"/>
      <charset val="128"/>
    </font>
    <font>
      <sz val="9"/>
      <color rgb="FF000000"/>
      <name val="ＭＳ 明朝"/>
      <family val="1"/>
      <charset val="128"/>
    </font>
    <font>
      <sz val="11"/>
      <color rgb="FF0070C0"/>
      <name val="メイリオ"/>
      <family val="3"/>
      <charset val="128"/>
    </font>
    <font>
      <sz val="10"/>
      <name val="ＭＳ Ｐ明朝"/>
      <family val="1"/>
      <charset val="128"/>
    </font>
    <font>
      <sz val="15"/>
      <name val="ＭＳ ゴシック"/>
      <family val="3"/>
      <charset val="128"/>
    </font>
    <font>
      <sz val="9"/>
      <name val="ＭＳ ゴシック"/>
      <family val="3"/>
      <charset val="128"/>
    </font>
    <font>
      <sz val="10"/>
      <color theme="1"/>
      <name val="ＭＳ Ｐゴシック"/>
      <family val="3"/>
      <charset val="128"/>
    </font>
    <font>
      <sz val="10"/>
      <color rgb="FFFF0000"/>
      <name val="HG丸ｺﾞｼｯｸM-PRO"/>
      <family val="3"/>
      <charset val="128"/>
    </font>
    <font>
      <sz val="12"/>
      <color theme="1"/>
      <name val="ＭＳ ゴシック"/>
      <family val="3"/>
      <charset val="128"/>
    </font>
    <font>
      <i/>
      <sz val="10"/>
      <name val="ＭＳ 明朝"/>
      <family val="1"/>
      <charset val="128"/>
    </font>
    <font>
      <sz val="11"/>
      <color theme="1"/>
      <name val="ＭＳ Ｐゴシック"/>
      <family val="3"/>
      <charset val="128"/>
    </font>
    <font>
      <sz val="14"/>
      <color theme="0"/>
      <name val="ＭＳ Ｐゴシック"/>
      <family val="3"/>
      <charset val="128"/>
    </font>
    <font>
      <sz val="16"/>
      <color theme="0"/>
      <name val="ＭＳ Ｐゴシック"/>
      <family val="3"/>
      <charset val="128"/>
    </font>
    <font>
      <sz val="10"/>
      <color theme="0"/>
      <name val="ＭＳ 明朝"/>
      <family val="1"/>
      <charset val="128"/>
    </font>
    <font>
      <sz val="7"/>
      <color theme="1"/>
      <name val="ＭＳ 明朝"/>
      <family val="1"/>
      <charset val="128"/>
    </font>
    <font>
      <sz val="9"/>
      <color theme="1"/>
      <name val="ＭＳ 明朝"/>
      <family val="1"/>
      <charset val="128"/>
    </font>
    <font>
      <sz val="11"/>
      <color theme="0"/>
      <name val="ＭＳ 明朝"/>
      <family val="1"/>
      <charset val="128"/>
    </font>
    <font>
      <sz val="10"/>
      <color rgb="FFFF0000"/>
      <name val="ＭＳ 明朝"/>
      <family val="1"/>
      <charset val="128"/>
    </font>
    <font>
      <sz val="8"/>
      <name val="ＭＳ 明朝"/>
      <family val="1"/>
      <charset val="128"/>
    </font>
    <font>
      <sz val="9"/>
      <color indexed="81"/>
      <name val="MS P ゴシック"/>
      <family val="3"/>
      <charset val="128"/>
    </font>
    <font>
      <b/>
      <u/>
      <sz val="10"/>
      <color rgb="FFFF0000"/>
      <name val="HG丸ｺﾞｼｯｸM-PRO"/>
      <family val="3"/>
      <charset val="128"/>
    </font>
    <font>
      <sz val="8"/>
      <color indexed="81"/>
      <name val="MS P ゴシック"/>
      <family val="3"/>
      <charset val="128"/>
    </font>
    <font>
      <sz val="16"/>
      <name val="ＭＳ Ｐゴシック"/>
      <family val="3"/>
      <charset val="128"/>
    </font>
    <font>
      <sz val="18"/>
      <name val="ＭＳ Ｐゴシック"/>
      <family val="3"/>
      <charset val="128"/>
    </font>
    <font>
      <sz val="24"/>
      <color theme="0" tint="-0.34998626667073579"/>
      <name val="ＭＳ 明朝"/>
      <family val="1"/>
      <charset val="128"/>
    </font>
    <font>
      <sz val="20"/>
      <color theme="0" tint="-0.34998626667073579"/>
      <name val="Meiryo UI"/>
      <family val="3"/>
      <charset val="128"/>
    </font>
    <font>
      <sz val="18"/>
      <color theme="1"/>
      <name val="Meiryo UI"/>
      <family val="3"/>
      <charset val="128"/>
    </font>
    <font>
      <sz val="20"/>
      <color theme="0" tint="-0.34998626667073579"/>
      <name val="ＭＳ ゴシック"/>
      <family val="3"/>
      <charset val="128"/>
    </font>
    <font>
      <b/>
      <sz val="11"/>
      <name val="ＭＳ Ｐゴシック"/>
      <family val="3"/>
      <charset val="128"/>
    </font>
    <font>
      <sz val="10"/>
      <color theme="0"/>
      <name val="Meiryo UI"/>
      <family val="3"/>
      <charset val="128"/>
    </font>
    <font>
      <b/>
      <sz val="12"/>
      <color theme="1"/>
      <name val="ＭＳ 明朝"/>
      <family val="1"/>
      <charset val="128"/>
    </font>
    <font>
      <i/>
      <sz val="11"/>
      <name val="ＭＳ 明朝"/>
      <family val="1"/>
      <charset val="128"/>
    </font>
    <font>
      <b/>
      <sz val="10"/>
      <color theme="1"/>
      <name val="ＭＳ 明朝"/>
      <family val="1"/>
      <charset val="128"/>
    </font>
    <font>
      <b/>
      <sz val="14"/>
      <name val="ＭＳ 明朝"/>
      <family val="1"/>
      <charset val="128"/>
    </font>
    <font>
      <sz val="13"/>
      <name val="ＭＳ 明朝"/>
      <family val="1"/>
      <charset val="128"/>
    </font>
    <font>
      <vertAlign val="superscript"/>
      <sz val="11"/>
      <name val="ＭＳ 明朝"/>
      <family val="1"/>
      <charset val="128"/>
    </font>
    <font>
      <sz val="6"/>
      <name val="ＭＳ Ｐゴシック"/>
      <family val="2"/>
      <charset val="128"/>
      <scheme val="minor"/>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4"/>
      <color theme="1"/>
      <name val="ＭＳ ゴシック"/>
      <family val="3"/>
      <charset val="128"/>
    </font>
    <font>
      <sz val="10"/>
      <color rgb="FF000000"/>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7"/>
      <color rgb="FFFF0000"/>
      <name val="ＭＳ ゴシック"/>
      <family val="3"/>
      <charset val="128"/>
    </font>
    <font>
      <sz val="11"/>
      <color rgb="FF000000"/>
      <name val="ＭＳ ゴシック"/>
      <family val="3"/>
      <charset val="128"/>
    </font>
    <font>
      <u/>
      <sz val="12"/>
      <color rgb="FFFF0000"/>
      <name val="ＭＳ ゴシック"/>
      <family val="3"/>
      <charset val="128"/>
    </font>
    <font>
      <u/>
      <sz val="11"/>
      <color rgb="FFFF0000"/>
      <name val="ＭＳ ゴシック"/>
      <family val="3"/>
      <charset val="128"/>
    </font>
    <font>
      <sz val="9"/>
      <color rgb="FFFF0000"/>
      <name val="ＭＳ ゴシック"/>
      <family val="3"/>
      <charset val="128"/>
    </font>
    <font>
      <sz val="9"/>
      <color rgb="FF000000"/>
      <name val="ＭＳ ゴシック"/>
      <family val="3"/>
      <charset val="128"/>
    </font>
    <font>
      <b/>
      <sz val="9"/>
      <color indexed="81"/>
      <name val="MS P ゴシック"/>
      <family val="3"/>
      <charset val="128"/>
    </font>
    <font>
      <sz val="11"/>
      <name val="Meiryo UI"/>
      <family val="3"/>
      <charset val="128"/>
    </font>
    <font>
      <sz val="9"/>
      <name val="メイリオ"/>
      <family val="3"/>
      <charset val="128"/>
    </font>
    <font>
      <b/>
      <sz val="12"/>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b/>
      <sz val="12"/>
      <color rgb="FFFF0000"/>
      <name val="ＭＳ Ｐゴシック"/>
      <family val="3"/>
      <charset val="128"/>
    </font>
    <font>
      <sz val="18"/>
      <color theme="1"/>
      <name val="ＭＳ 明朝"/>
      <family val="1"/>
      <charset val="128"/>
    </font>
    <font>
      <sz val="10.5"/>
      <name val="ＭＳ Ｐゴシック"/>
      <family val="3"/>
      <charset val="128"/>
    </font>
    <font>
      <sz val="8"/>
      <color rgb="FFFF0000"/>
      <name val="ＭＳ 明朝"/>
      <family val="1"/>
      <charset val="128"/>
    </font>
    <font>
      <sz val="6"/>
      <color rgb="FFFF0000"/>
      <name val="ＭＳ 明朝"/>
      <family val="1"/>
      <charset val="128"/>
    </font>
    <font>
      <sz val="9"/>
      <name val="Meiryo UI"/>
      <family val="3"/>
      <charset val="128"/>
    </font>
    <font>
      <sz val="9"/>
      <name val="HG丸ｺﾞｼｯｸM-PRO"/>
      <family val="3"/>
      <charset val="128"/>
    </font>
    <font>
      <i/>
      <sz val="10"/>
      <name val="HG丸ｺﾞｼｯｸM-PRO"/>
      <family val="3"/>
      <charset val="128"/>
    </font>
    <font>
      <u/>
      <sz val="11"/>
      <color theme="10"/>
      <name val="ＭＳ Ｐゴシック"/>
      <family val="3"/>
      <charset val="128"/>
    </font>
    <font>
      <i/>
      <u/>
      <sz val="11"/>
      <color theme="10"/>
      <name val="HG丸ｺﾞｼｯｸM-PRO"/>
      <family val="3"/>
      <charset val="128"/>
    </font>
    <font>
      <i/>
      <u/>
      <sz val="10"/>
      <color rgb="FF0000FF"/>
      <name val="HG丸ｺﾞｼｯｸM-PRO"/>
      <family val="3"/>
      <charset val="128"/>
    </font>
    <font>
      <sz val="8"/>
      <name val="メイリオ"/>
      <family val="3"/>
      <charset val="128"/>
    </font>
    <font>
      <sz val="9"/>
      <color rgb="FFFF0000"/>
      <name val="HG丸ｺﾞｼｯｸM-PRO"/>
      <family val="3"/>
      <charset val="128"/>
    </font>
    <font>
      <sz val="11"/>
      <color theme="1"/>
      <name val="ＭＳ Ｐゴシック"/>
      <family val="2"/>
      <scheme val="minor"/>
    </font>
    <font>
      <b/>
      <sz val="11"/>
      <name val="HG丸ｺﾞｼｯｸM-PRO"/>
      <family val="3"/>
      <charset val="128"/>
    </font>
    <font>
      <i/>
      <sz val="11"/>
      <name val="ＭＳ ゴシック"/>
      <family val="3"/>
      <charset val="128"/>
    </font>
    <font>
      <sz val="11"/>
      <color rgb="FF000000"/>
      <name val="ＭＳ 明朝"/>
      <family val="3"/>
      <charset val="128"/>
    </font>
    <font>
      <sz val="14"/>
      <color theme="0"/>
      <name val="ＭＳ 明朝"/>
      <family val="1"/>
      <charset val="128"/>
    </font>
    <font>
      <b/>
      <sz val="18"/>
      <color theme="0"/>
      <name val="ＭＳ 明朝"/>
      <family val="1"/>
      <charset val="128"/>
    </font>
    <font>
      <b/>
      <sz val="16"/>
      <name val="メイリオ"/>
      <family val="3"/>
      <charset val="128"/>
    </font>
    <font>
      <sz val="12"/>
      <name val="Meiryo UI"/>
      <family val="3"/>
      <charset val="128"/>
    </font>
    <font>
      <sz val="12"/>
      <color theme="1"/>
      <name val="Meiryo UI"/>
      <family val="3"/>
      <charset val="128"/>
    </font>
    <font>
      <b/>
      <sz val="12"/>
      <color theme="0"/>
      <name val="Meiryo UI"/>
      <family val="3"/>
      <charset val="128"/>
    </font>
    <font>
      <sz val="12"/>
      <color rgb="FF0070C0"/>
      <name val="Meiryo UI"/>
      <family val="3"/>
      <charset val="128"/>
    </font>
    <font>
      <b/>
      <sz val="14"/>
      <name val="Meiryo UI"/>
      <family val="3"/>
      <charset val="128"/>
    </font>
    <font>
      <b/>
      <sz val="12"/>
      <name val="Meiryo UI"/>
      <family val="3"/>
      <charset val="128"/>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249977111117893"/>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diagonalUp="1">
      <left/>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theme="1"/>
      </right>
      <top style="thin">
        <color theme="1"/>
      </top>
      <bottom style="thin">
        <color theme="1"/>
      </bottom>
      <diagonal/>
    </border>
    <border diagonalUp="1">
      <left style="thin">
        <color theme="1"/>
      </left>
      <right style="medium">
        <color indexed="64"/>
      </right>
      <top style="thin">
        <color theme="1"/>
      </top>
      <bottom style="thin">
        <color theme="1"/>
      </bottom>
      <diagonal style="thin">
        <color theme="1"/>
      </diagonal>
    </border>
    <border>
      <left style="medium">
        <color indexed="64"/>
      </left>
      <right/>
      <top/>
      <bottom/>
      <diagonal/>
    </border>
    <border diagonalUp="1">
      <left style="thin">
        <color theme="1"/>
      </left>
      <right style="thin">
        <color theme="1"/>
      </right>
      <top/>
      <bottom style="thin">
        <color theme="1"/>
      </bottom>
      <diagonal style="thin">
        <color theme="1"/>
      </diagonal>
    </border>
    <border diagonalUp="1">
      <left style="thin">
        <color theme="1"/>
      </left>
      <right style="medium">
        <color indexed="64"/>
      </right>
      <top/>
      <bottom style="thin">
        <color theme="1"/>
      </bottom>
      <diagonal style="thin">
        <color theme="1"/>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style="medium">
        <color auto="1"/>
      </bottom>
      <diagonal/>
    </border>
    <border>
      <left style="thin">
        <color indexed="64"/>
      </left>
      <right style="double">
        <color indexed="64"/>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diagonalUp="1">
      <left style="thin">
        <color theme="1"/>
      </left>
      <right style="thin">
        <color theme="1"/>
      </right>
      <top style="medium">
        <color indexed="64"/>
      </top>
      <bottom style="thin">
        <color indexed="64"/>
      </bottom>
      <diagonal style="thin">
        <color indexed="64"/>
      </diagonal>
    </border>
    <border>
      <left style="thin">
        <color theme="1"/>
      </left>
      <right style="thin">
        <color indexed="64"/>
      </right>
      <top style="medium">
        <color indexed="64"/>
      </top>
      <bottom style="thin">
        <color indexed="64"/>
      </bottom>
      <diagonal/>
    </border>
    <border>
      <left style="thin">
        <color theme="1"/>
      </left>
      <right/>
      <top/>
      <bottom style="thin">
        <color theme="1"/>
      </bottom>
      <diagonal/>
    </border>
    <border>
      <left style="thin">
        <color theme="1"/>
      </left>
      <right/>
      <top style="medium">
        <color indexed="64"/>
      </top>
      <bottom style="thin">
        <color indexed="64"/>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auto="1"/>
      </left>
      <right style="thin">
        <color auto="1"/>
      </right>
      <top style="thin">
        <color auto="1"/>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style="thin">
        <color auto="1"/>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double">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thin">
        <color auto="1"/>
      </bottom>
      <diagonal/>
    </border>
    <border>
      <left style="medium">
        <color indexed="64"/>
      </left>
      <right style="thin">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auto="1"/>
      </top>
      <bottom style="thin">
        <color auto="1"/>
      </bottom>
      <diagonal/>
    </border>
    <border>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left style="medium">
        <color indexed="64"/>
      </left>
      <right style="medium">
        <color indexed="64"/>
      </right>
      <top style="thin">
        <color indexed="64"/>
      </top>
      <bottom/>
      <diagonal/>
    </border>
    <border>
      <left/>
      <right/>
      <top style="thin">
        <color indexed="64"/>
      </top>
      <bottom style="double">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auto="1"/>
      </right>
      <top style="thin">
        <color auto="1"/>
      </top>
      <bottom style="hair">
        <color auto="1"/>
      </bottom>
      <diagonal/>
    </border>
    <border diagonalUp="1">
      <left style="thin">
        <color indexed="64"/>
      </left>
      <right style="thin">
        <color theme="1"/>
      </right>
      <top style="hair">
        <color indexed="64"/>
      </top>
      <bottom style="hair">
        <color indexed="64"/>
      </bottom>
      <diagonal style="thin">
        <color indexed="64"/>
      </diagonal>
    </border>
    <border>
      <left style="thin">
        <color auto="1"/>
      </left>
      <right/>
      <top style="thin">
        <color auto="1"/>
      </top>
      <bottom style="hair">
        <color auto="1"/>
      </bottom>
      <diagonal/>
    </border>
    <border>
      <left/>
      <right style="thin">
        <color indexed="64"/>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style="hair">
        <color indexed="64"/>
      </top>
      <bottom/>
      <diagonal/>
    </border>
    <border>
      <left style="thin">
        <color indexed="64"/>
      </left>
      <right/>
      <top style="hair">
        <color indexed="64"/>
      </top>
      <bottom/>
      <diagonal/>
    </border>
    <border diagonalUp="1">
      <left/>
      <right style="thin">
        <color theme="1"/>
      </right>
      <top style="hair">
        <color indexed="64"/>
      </top>
      <bottom style="hair">
        <color indexed="64"/>
      </bottom>
      <diagonal style="thin">
        <color indexed="64"/>
      </diagonal>
    </border>
    <border>
      <left style="thin">
        <color indexed="64"/>
      </left>
      <right style="hair">
        <color indexed="64"/>
      </right>
      <top style="hair">
        <color indexed="64"/>
      </top>
      <bottom style="thin">
        <color indexed="64"/>
      </bottom>
      <diagonal/>
    </border>
    <border>
      <left style="thin">
        <color indexed="64"/>
      </left>
      <right style="thin">
        <color theme="1"/>
      </right>
      <top/>
      <bottom style="hair">
        <color indexed="64"/>
      </bottom>
      <diagonal/>
    </border>
    <border>
      <left style="thin">
        <color theme="1"/>
      </left>
      <right style="thin">
        <color indexed="64"/>
      </right>
      <top/>
      <bottom/>
      <diagonal/>
    </border>
    <border>
      <left/>
      <right style="thin">
        <color theme="1"/>
      </right>
      <top style="hair">
        <color theme="1"/>
      </top>
      <bottom style="hair">
        <color theme="1"/>
      </bottom>
      <diagonal/>
    </border>
    <border>
      <left/>
      <right style="thin">
        <color theme="1"/>
      </right>
      <top style="hair">
        <color theme="1"/>
      </top>
      <bottom/>
      <diagonal/>
    </border>
    <border>
      <left style="thin">
        <color theme="1"/>
      </left>
      <right style="thin">
        <color theme="1"/>
      </right>
      <top style="hair">
        <color theme="1"/>
      </top>
      <bottom/>
      <diagonal/>
    </border>
    <border>
      <left/>
      <right style="thin">
        <color theme="1"/>
      </right>
      <top style="hair">
        <color theme="1"/>
      </top>
      <bottom style="thin">
        <color theme="1"/>
      </bottom>
      <diagonal/>
    </border>
  </borders>
  <cellStyleXfs count="25">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21" fillId="0" borderId="0"/>
    <xf numFmtId="0" fontId="21" fillId="0" borderId="0">
      <alignment vertical="center"/>
    </xf>
    <xf numFmtId="0" fontId="3" fillId="0" borderId="0">
      <alignment vertical="center"/>
    </xf>
    <xf numFmtId="0" fontId="20" fillId="0" borderId="0"/>
    <xf numFmtId="0" fontId="21" fillId="0" borderId="0">
      <alignment vertical="center"/>
    </xf>
    <xf numFmtId="0" fontId="3" fillId="0" borderId="0"/>
    <xf numFmtId="0" fontId="21" fillId="0" borderId="0">
      <alignment vertical="center"/>
    </xf>
    <xf numFmtId="0" fontId="21" fillId="0" borderId="0">
      <alignment vertical="center"/>
    </xf>
    <xf numFmtId="0" fontId="22" fillId="0" borderId="0">
      <alignment vertical="center"/>
    </xf>
    <xf numFmtId="0" fontId="3" fillId="0" borderId="0"/>
    <xf numFmtId="0" fontId="3" fillId="0" borderId="0"/>
    <xf numFmtId="0" fontId="31" fillId="0" borderId="0">
      <alignment vertical="center"/>
    </xf>
    <xf numFmtId="0" fontId="19" fillId="0" borderId="0">
      <alignment vertical="center"/>
    </xf>
    <xf numFmtId="0" fontId="2" fillId="0" borderId="0">
      <alignment vertical="center"/>
    </xf>
    <xf numFmtId="0" fontId="117" fillId="0" borderId="0" applyNumberFormat="0" applyFill="0" applyBorder="0" applyAlignment="0" applyProtection="0">
      <alignment vertical="center"/>
    </xf>
    <xf numFmtId="0" fontId="122" fillId="0" borderId="0"/>
    <xf numFmtId="38" fontId="3" fillId="0" borderId="0" applyFont="0" applyFill="0" applyBorder="0" applyAlignment="0" applyProtection="0">
      <alignment vertical="center"/>
    </xf>
    <xf numFmtId="38" fontId="3" fillId="0" borderId="0" applyFont="0" applyFill="0" applyBorder="0" applyAlignment="0" applyProtection="0"/>
    <xf numFmtId="9" fontId="3" fillId="0" borderId="0" applyFont="0" applyFill="0" applyBorder="0" applyAlignment="0" applyProtection="0"/>
    <xf numFmtId="0" fontId="44" fillId="0" borderId="0">
      <alignment vertical="center"/>
    </xf>
    <xf numFmtId="0" fontId="1" fillId="0" borderId="0">
      <alignment vertical="center"/>
    </xf>
  </cellStyleXfs>
  <cellXfs count="1599">
    <xf numFmtId="0" fontId="0" fillId="0" borderId="0" xfId="0">
      <alignment vertical="center"/>
    </xf>
    <xf numFmtId="0" fontId="7" fillId="0" borderId="0" xfId="0" applyFont="1" applyFill="1">
      <alignment vertical="center"/>
    </xf>
    <xf numFmtId="0" fontId="6" fillId="0" borderId="0" xfId="0" applyFont="1" applyFill="1" applyAlignment="1">
      <alignment vertical="center"/>
    </xf>
    <xf numFmtId="0" fontId="6" fillId="0" borderId="0" xfId="0" applyFont="1" applyFill="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177" fontId="7" fillId="0" borderId="0" xfId="0" applyNumberFormat="1" applyFont="1" applyFill="1" applyBorder="1" applyAlignment="1">
      <alignment horizontal="left" vertical="center"/>
    </xf>
    <xf numFmtId="0" fontId="7" fillId="0" borderId="0" xfId="0" applyFont="1" applyFill="1" applyBorder="1" applyAlignment="1">
      <alignment vertical="top" wrapText="1"/>
    </xf>
    <xf numFmtId="0" fontId="7"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vertical="top"/>
    </xf>
    <xf numFmtId="0" fontId="8" fillId="0" borderId="0" xfId="0" applyFont="1" applyFill="1" applyAlignment="1">
      <alignment horizontal="center" vertical="center"/>
    </xf>
    <xf numFmtId="0" fontId="7" fillId="0" borderId="0" xfId="0" applyFont="1" applyFill="1" applyAlignment="1">
      <alignment horizontal="center" vertical="center"/>
    </xf>
    <xf numFmtId="0" fontId="7" fillId="0" borderId="8" xfId="0" applyFont="1" applyFill="1" applyBorder="1" applyAlignment="1">
      <alignment vertical="center"/>
    </xf>
    <xf numFmtId="0" fontId="13" fillId="0" borderId="0" xfId="0" applyFont="1" applyFill="1" applyAlignment="1">
      <alignment vertical="center"/>
    </xf>
    <xf numFmtId="0" fontId="16" fillId="0" borderId="0" xfId="0" applyFont="1">
      <alignment vertical="center"/>
    </xf>
    <xf numFmtId="0" fontId="7" fillId="0" borderId="17" xfId="0" applyFont="1" applyBorder="1">
      <alignment vertical="center"/>
    </xf>
    <xf numFmtId="0" fontId="12" fillId="0" borderId="0" xfId="0" applyFont="1" applyFill="1" applyBorder="1" applyAlignment="1">
      <alignment vertical="center"/>
    </xf>
    <xf numFmtId="0" fontId="7" fillId="0" borderId="0" xfId="0" applyFont="1">
      <alignment vertical="center"/>
    </xf>
    <xf numFmtId="0" fontId="7" fillId="0" borderId="0" xfId="0" applyFont="1" applyFill="1">
      <alignment vertical="center"/>
    </xf>
    <xf numFmtId="0" fontId="8" fillId="6" borderId="0" xfId="0" applyFont="1" applyFill="1">
      <alignment vertical="center"/>
    </xf>
    <xf numFmtId="0" fontId="7" fillId="6" borderId="0" xfId="0" applyFont="1" applyFill="1">
      <alignment vertical="center"/>
    </xf>
    <xf numFmtId="0" fontId="7" fillId="6" borderId="0" xfId="0" applyFont="1" applyFill="1" applyAlignment="1">
      <alignment vertical="center"/>
    </xf>
    <xf numFmtId="0" fontId="7" fillId="0" borderId="0" xfId="0" applyFont="1" applyBorder="1">
      <alignment vertical="center"/>
    </xf>
    <xf numFmtId="0" fontId="7" fillId="0" borderId="50" xfId="0" applyFont="1" applyBorder="1">
      <alignment vertical="center"/>
    </xf>
    <xf numFmtId="0" fontId="7" fillId="0" borderId="38" xfId="0" applyFont="1" applyBorder="1">
      <alignment vertical="center"/>
    </xf>
    <xf numFmtId="0" fontId="7" fillId="0" borderId="51" xfId="0" applyFont="1" applyBorder="1">
      <alignment vertical="center"/>
    </xf>
    <xf numFmtId="0" fontId="7" fillId="0" borderId="46" xfId="0" applyFont="1" applyBorder="1">
      <alignment vertical="center"/>
    </xf>
    <xf numFmtId="0" fontId="7" fillId="0" borderId="52" xfId="0" applyFont="1" applyBorder="1">
      <alignment vertical="center"/>
    </xf>
    <xf numFmtId="0" fontId="7" fillId="0" borderId="53" xfId="0" applyFont="1" applyBorder="1">
      <alignment vertical="center"/>
    </xf>
    <xf numFmtId="0" fontId="8" fillId="6" borderId="0" xfId="0" applyFont="1" applyFill="1" applyBorder="1">
      <alignment vertical="center"/>
    </xf>
    <xf numFmtId="0" fontId="7" fillId="6" borderId="0" xfId="0" applyFont="1" applyFill="1" applyBorder="1">
      <alignment vertical="center"/>
    </xf>
    <xf numFmtId="0" fontId="7" fillId="0" borderId="0" xfId="0" applyFont="1" applyBorder="1" applyAlignment="1">
      <alignment vertical="center"/>
    </xf>
    <xf numFmtId="0" fontId="11" fillId="0" borderId="1" xfId="0" applyFont="1" applyBorder="1">
      <alignment vertical="center"/>
    </xf>
    <xf numFmtId="0" fontId="27" fillId="0" borderId="0" xfId="0" applyFont="1" applyFill="1" applyBorder="1" applyAlignment="1">
      <alignment vertical="center"/>
    </xf>
    <xf numFmtId="0" fontId="27" fillId="0" borderId="0" xfId="0" applyFont="1" applyFill="1" applyAlignment="1">
      <alignment vertical="center"/>
    </xf>
    <xf numFmtId="0" fontId="7" fillId="0" borderId="0" xfId="0" applyFont="1">
      <alignment vertical="center"/>
    </xf>
    <xf numFmtId="0" fontId="7" fillId="7" borderId="21" xfId="0" applyFont="1" applyFill="1" applyBorder="1">
      <alignment vertical="center"/>
    </xf>
    <xf numFmtId="0" fontId="7" fillId="7" borderId="46" xfId="0" applyFont="1" applyFill="1" applyBorder="1">
      <alignment vertical="center"/>
    </xf>
    <xf numFmtId="0" fontId="7" fillId="7" borderId="12" xfId="0" applyFont="1" applyFill="1" applyBorder="1">
      <alignment vertical="center"/>
    </xf>
    <xf numFmtId="0" fontId="7" fillId="0" borderId="0" xfId="0" applyFont="1">
      <alignment vertical="center"/>
    </xf>
    <xf numFmtId="0" fontId="7" fillId="0" borderId="0" xfId="0" applyFont="1">
      <alignment vertical="center"/>
    </xf>
    <xf numFmtId="0" fontId="7" fillId="7" borderId="9" xfId="0" applyFont="1" applyFill="1" applyBorder="1" applyAlignment="1">
      <alignment vertical="center"/>
    </xf>
    <xf numFmtId="0" fontId="7" fillId="7" borderId="6" xfId="0" applyFont="1" applyFill="1" applyBorder="1" applyAlignment="1">
      <alignment vertical="center"/>
    </xf>
    <xf numFmtId="0" fontId="7" fillId="7" borderId="10" xfId="0" applyFont="1" applyFill="1" applyBorder="1" applyAlignment="1">
      <alignment vertical="center"/>
    </xf>
    <xf numFmtId="0" fontId="7" fillId="7" borderId="11" xfId="0" applyFont="1" applyFill="1" applyBorder="1" applyAlignment="1">
      <alignment vertical="center"/>
    </xf>
    <xf numFmtId="0" fontId="7" fillId="7" borderId="0" xfId="0" applyFont="1" applyFill="1" applyBorder="1" applyAlignment="1">
      <alignment vertical="center"/>
    </xf>
    <xf numFmtId="0" fontId="7" fillId="7" borderId="8" xfId="0" applyFont="1" applyFill="1" applyBorder="1" applyAlignment="1">
      <alignment vertical="center"/>
    </xf>
    <xf numFmtId="0" fontId="7" fillId="7" borderId="5" xfId="0" applyFont="1" applyFill="1" applyBorder="1" applyAlignment="1">
      <alignment vertical="center"/>
    </xf>
    <xf numFmtId="0" fontId="7" fillId="7" borderId="12" xfId="0" applyFont="1" applyFill="1" applyBorder="1" applyAlignment="1">
      <alignment vertical="center"/>
    </xf>
    <xf numFmtId="0" fontId="7" fillId="7" borderId="13" xfId="0" applyFont="1" applyFill="1" applyBorder="1" applyAlignme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25" fillId="0" borderId="0" xfId="0" applyFont="1">
      <alignment vertical="center"/>
    </xf>
    <xf numFmtId="0" fontId="22" fillId="0" borderId="0" xfId="0" applyFont="1">
      <alignment vertical="center"/>
    </xf>
    <xf numFmtId="0" fontId="33" fillId="0" borderId="0" xfId="0" applyFont="1" applyAlignment="1">
      <alignment horizontal="center" vertical="center"/>
    </xf>
    <xf numFmtId="0" fontId="32" fillId="0" borderId="0" xfId="15" applyFont="1" applyAlignment="1" applyProtection="1">
      <alignment horizontal="center" vertical="center"/>
      <protection locked="0"/>
    </xf>
    <xf numFmtId="0" fontId="33" fillId="0" borderId="0" xfId="15" applyFont="1" applyBorder="1" applyAlignment="1" applyProtection="1">
      <alignment vertical="center" wrapText="1"/>
      <protection locked="0"/>
    </xf>
    <xf numFmtId="0" fontId="33" fillId="0" borderId="0" xfId="0" applyFont="1" applyBorder="1" applyAlignment="1">
      <alignment vertical="center" wrapText="1"/>
    </xf>
    <xf numFmtId="0" fontId="33" fillId="0" borderId="0" xfId="15" applyFont="1" applyBorder="1" applyAlignment="1" applyProtection="1">
      <alignment horizontal="center" vertical="center" textRotation="255" wrapText="1"/>
      <protection locked="0"/>
    </xf>
    <xf numFmtId="0" fontId="33" fillId="0" borderId="0" xfId="0" applyFont="1" applyBorder="1" applyAlignment="1">
      <alignment horizontal="center" vertical="center" textRotation="255" wrapText="1"/>
    </xf>
    <xf numFmtId="0" fontId="26" fillId="0" borderId="0" xfId="15" applyFont="1" applyBorder="1" applyAlignment="1" applyProtection="1">
      <alignment vertical="center"/>
      <protection locked="0"/>
    </xf>
    <xf numFmtId="0" fontId="22" fillId="0" borderId="0" xfId="15" applyFont="1" applyBorder="1" applyAlignment="1" applyProtection="1">
      <alignment horizontal="center" vertical="center"/>
      <protection locked="0"/>
    </xf>
    <xf numFmtId="0" fontId="25" fillId="0" borderId="0" xfId="15" applyFont="1" applyBorder="1" applyAlignment="1" applyProtection="1">
      <alignment vertical="center"/>
      <protection locked="0"/>
    </xf>
    <xf numFmtId="0" fontId="35" fillId="0" borderId="0" xfId="15" applyFont="1" applyBorder="1" applyAlignment="1" applyProtection="1">
      <alignment vertical="center"/>
      <protection locked="0"/>
    </xf>
    <xf numFmtId="0" fontId="35" fillId="0" borderId="0" xfId="0" applyFont="1" applyBorder="1" applyAlignment="1">
      <alignment horizontal="left" vertical="center" wrapText="1"/>
    </xf>
    <xf numFmtId="0" fontId="37" fillId="0" borderId="0" xfId="15" applyFont="1" applyBorder="1" applyAlignment="1" applyProtection="1">
      <alignment vertical="center"/>
      <protection locked="0"/>
    </xf>
    <xf numFmtId="0" fontId="25" fillId="0" borderId="0" xfId="0" applyFont="1" applyBorder="1" applyAlignment="1">
      <alignment vertical="center"/>
    </xf>
    <xf numFmtId="0" fontId="35" fillId="0" borderId="0" xfId="0" applyFont="1" applyBorder="1" applyAlignment="1">
      <alignment vertical="center"/>
    </xf>
    <xf numFmtId="0" fontId="28" fillId="0" borderId="0" xfId="14" applyFont="1"/>
    <xf numFmtId="0" fontId="24" fillId="0" borderId="0" xfId="0" applyFont="1" applyAlignment="1">
      <alignment horizontal="left" vertical="center"/>
    </xf>
    <xf numFmtId="0" fontId="28" fillId="0" borderId="0" xfId="14" applyFont="1" applyAlignment="1">
      <alignment wrapText="1"/>
    </xf>
    <xf numFmtId="0" fontId="39" fillId="0" borderId="0" xfId="0" applyFont="1">
      <alignment vertical="center"/>
    </xf>
    <xf numFmtId="0" fontId="28" fillId="0" borderId="0" xfId="14" applyFont="1" applyAlignment="1">
      <alignment horizontal="left" wrapText="1"/>
    </xf>
    <xf numFmtId="0" fontId="28" fillId="0" borderId="0" xfId="14" applyFont="1" applyAlignment="1">
      <alignment horizontal="left"/>
    </xf>
    <xf numFmtId="0" fontId="24" fillId="0" borderId="0" xfId="0" applyFont="1" applyAlignment="1">
      <alignment horizontal="left" vertical="center"/>
    </xf>
    <xf numFmtId="0" fontId="50" fillId="0" borderId="0" xfId="0" applyFont="1">
      <alignment vertical="center"/>
    </xf>
    <xf numFmtId="0" fontId="7" fillId="3" borderId="0" xfId="0" applyFont="1" applyFill="1" applyBorder="1">
      <alignment vertical="center"/>
    </xf>
    <xf numFmtId="0" fontId="8" fillId="3" borderId="0" xfId="0" applyFont="1" applyFill="1" applyBorder="1">
      <alignment vertical="center"/>
    </xf>
    <xf numFmtId="0" fontId="11" fillId="0" borderId="44" xfId="0" applyFont="1" applyBorder="1">
      <alignment vertical="center"/>
    </xf>
    <xf numFmtId="0" fontId="7" fillId="0" borderId="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vertical="center" wrapText="1"/>
    </xf>
    <xf numFmtId="0" fontId="16" fillId="0" borderId="0" xfId="0" applyFont="1" applyAlignment="1">
      <alignment horizontal="right" vertical="center"/>
    </xf>
    <xf numFmtId="0" fontId="9" fillId="0" borderId="0" xfId="0" applyFont="1">
      <alignment vertical="center"/>
    </xf>
    <xf numFmtId="0" fontId="16" fillId="0" borderId="0" xfId="0" applyFont="1" applyAlignment="1">
      <alignment vertical="top" wrapText="1"/>
    </xf>
    <xf numFmtId="0" fontId="16" fillId="0" borderId="0" xfId="0" applyFont="1" applyAlignment="1">
      <alignment vertical="top"/>
    </xf>
    <xf numFmtId="0" fontId="10"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52" fillId="0" borderId="0" xfId="0" applyFont="1">
      <alignment vertical="center"/>
    </xf>
    <xf numFmtId="0" fontId="9" fillId="0" borderId="0" xfId="0" applyFont="1" applyAlignment="1">
      <alignment horizontal="right" vertical="center"/>
    </xf>
    <xf numFmtId="0" fontId="9" fillId="0" borderId="0" xfId="0" applyFont="1" applyAlignment="1">
      <alignment vertical="center" wrapText="1"/>
    </xf>
    <xf numFmtId="0" fontId="0" fillId="0" borderId="44" xfId="0" applyBorder="1" applyAlignment="1">
      <alignment vertical="center" shrinkToFit="1"/>
    </xf>
    <xf numFmtId="0" fontId="16" fillId="0" borderId="0" xfId="0" applyFont="1">
      <alignment vertical="center"/>
    </xf>
    <xf numFmtId="0" fontId="56" fillId="0" borderId="0" xfId="0" applyFont="1" applyAlignment="1">
      <alignment horizontal="right" vertical="center"/>
    </xf>
    <xf numFmtId="0" fontId="10" fillId="0" borderId="8" xfId="0" applyFont="1" applyBorder="1">
      <alignment vertical="center"/>
    </xf>
    <xf numFmtId="0" fontId="7" fillId="0" borderId="0" xfId="0" applyFont="1">
      <alignment vertical="center"/>
    </xf>
    <xf numFmtId="0" fontId="0" fillId="0" borderId="44" xfId="0" applyBorder="1">
      <alignment vertical="center"/>
    </xf>
    <xf numFmtId="0" fontId="0" fillId="2" borderId="44" xfId="0" applyFill="1" applyBorder="1">
      <alignment vertical="center"/>
    </xf>
    <xf numFmtId="0" fontId="58" fillId="0" borderId="44" xfId="0" applyFont="1" applyBorder="1">
      <alignment vertical="center"/>
    </xf>
    <xf numFmtId="0" fontId="16" fillId="0" borderId="0" xfId="0" applyFont="1">
      <alignment vertical="center"/>
    </xf>
    <xf numFmtId="0" fontId="7" fillId="0" borderId="0" xfId="0" applyFont="1">
      <alignment vertical="center"/>
    </xf>
    <xf numFmtId="58" fontId="34" fillId="5" borderId="12" xfId="0" applyNumberFormat="1" applyFont="1" applyFill="1" applyBorder="1" applyAlignment="1">
      <alignment horizontal="centerContinuous" vertical="center"/>
    </xf>
    <xf numFmtId="0" fontId="0" fillId="5" borderId="12" xfId="0" applyFill="1" applyBorder="1" applyAlignment="1">
      <alignment horizontal="centerContinuous" vertical="center"/>
    </xf>
    <xf numFmtId="0" fontId="33" fillId="0" borderId="0" xfId="14" applyFont="1" applyAlignment="1">
      <alignment shrinkToFit="1"/>
    </xf>
    <xf numFmtId="0" fontId="28" fillId="0" borderId="0" xfId="14" applyFont="1" applyAlignment="1">
      <alignment shrinkToFit="1"/>
    </xf>
    <xf numFmtId="0" fontId="46" fillId="7" borderId="42" xfId="0" applyFont="1" applyFill="1" applyBorder="1" applyAlignment="1">
      <alignment horizontal="center" vertical="center" shrinkToFit="1"/>
    </xf>
    <xf numFmtId="0" fontId="46" fillId="7" borderId="42" xfId="0" applyFont="1" applyFill="1" applyBorder="1" applyAlignment="1">
      <alignment horizontal="left" vertical="center" shrinkToFit="1"/>
    </xf>
    <xf numFmtId="0" fontId="46" fillId="7" borderId="42" xfId="0" applyFont="1" applyFill="1" applyBorder="1" applyAlignment="1">
      <alignment horizontal="center" vertical="center" wrapText="1"/>
    </xf>
    <xf numFmtId="0" fontId="7" fillId="0" borderId="0" xfId="0" applyFont="1">
      <alignment vertical="center"/>
    </xf>
    <xf numFmtId="0" fontId="9" fillId="0" borderId="0" xfId="0" applyFont="1" applyAlignment="1">
      <alignment horizontal="left" vertical="center" wrapText="1"/>
    </xf>
    <xf numFmtId="0" fontId="16" fillId="0" borderId="0" xfId="0" applyFont="1">
      <alignment vertical="center"/>
    </xf>
    <xf numFmtId="184" fontId="7" fillId="0" borderId="0" xfId="0" applyNumberFormat="1" applyFont="1" applyFill="1">
      <alignment vertical="center"/>
    </xf>
    <xf numFmtId="0" fontId="7" fillId="3" borderId="0" xfId="0" applyFont="1" applyFill="1">
      <alignment vertical="center"/>
    </xf>
    <xf numFmtId="0" fontId="7" fillId="3" borderId="0" xfId="0" applyFont="1" applyFill="1" applyAlignment="1">
      <alignment vertical="center"/>
    </xf>
    <xf numFmtId="0" fontId="73" fillId="0" borderId="0" xfId="0" applyFont="1">
      <alignment vertical="center"/>
    </xf>
    <xf numFmtId="0" fontId="7" fillId="3" borderId="0" xfId="0" applyFont="1" applyFill="1">
      <alignment vertical="center"/>
    </xf>
    <xf numFmtId="0" fontId="74" fillId="0" borderId="0" xfId="0" applyFont="1">
      <alignment vertical="center"/>
    </xf>
    <xf numFmtId="0" fontId="75" fillId="0" borderId="0" xfId="15" applyFont="1" applyAlignment="1" applyProtection="1">
      <alignment horizontal="center" vertical="center"/>
      <protection locked="0"/>
    </xf>
    <xf numFmtId="0" fontId="44" fillId="0" borderId="0" xfId="14" applyFont="1" applyAlignment="1" applyProtection="1">
      <alignment horizontal="left" vertical="center"/>
      <protection locked="0"/>
    </xf>
    <xf numFmtId="0" fontId="15" fillId="0" borderId="0" xfId="0" applyFont="1" applyProtection="1">
      <alignment vertical="center"/>
      <protection locked="0"/>
    </xf>
    <xf numFmtId="0" fontId="28" fillId="0" borderId="0" xfId="14" applyFont="1" applyProtection="1">
      <protection locked="0"/>
    </xf>
    <xf numFmtId="0" fontId="28" fillId="3" borderId="0" xfId="14" applyFont="1" applyFill="1" applyProtection="1">
      <protection locked="0"/>
    </xf>
    <xf numFmtId="0" fontId="9" fillId="0" borderId="0" xfId="0" applyFont="1" applyAlignment="1" applyProtection="1">
      <alignment horizontal="left" vertical="center"/>
    </xf>
    <xf numFmtId="0" fontId="24" fillId="0" borderId="0" xfId="0" applyFont="1" applyAlignment="1" applyProtection="1">
      <alignment horizontal="left" vertical="center"/>
    </xf>
    <xf numFmtId="0" fontId="9" fillId="0" borderId="0" xfId="14" applyFont="1" applyAlignment="1" applyProtection="1">
      <alignment horizontal="left" vertical="center"/>
    </xf>
    <xf numFmtId="0" fontId="9" fillId="0" borderId="0" xfId="14" applyFont="1" applyAlignment="1" applyProtection="1">
      <alignment horizontal="left" vertical="center" wrapText="1"/>
    </xf>
    <xf numFmtId="0" fontId="44" fillId="3" borderId="0" xfId="14"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44"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9" fillId="0" borderId="0" xfId="14" applyFont="1" applyBorder="1" applyAlignment="1" applyProtection="1">
      <alignment horizontal="left" vertical="center" wrapText="1"/>
    </xf>
    <xf numFmtId="0" fontId="0" fillId="0" borderId="0" xfId="0" applyBorder="1" applyAlignment="1" applyProtection="1">
      <alignment horizontal="left" vertical="center" wrapText="1"/>
    </xf>
    <xf numFmtId="0" fontId="44" fillId="2" borderId="46" xfId="0" applyFont="1" applyFill="1" applyBorder="1" applyAlignment="1" applyProtection="1">
      <alignment horizontal="left" vertical="center" wrapText="1"/>
    </xf>
    <xf numFmtId="0" fontId="42" fillId="8" borderId="55" xfId="0" applyFont="1" applyFill="1" applyBorder="1" applyAlignment="1" applyProtection="1">
      <alignment horizontal="center" vertical="center"/>
    </xf>
    <xf numFmtId="0" fontId="42" fillId="9" borderId="27" xfId="0" applyFont="1" applyFill="1" applyBorder="1" applyAlignment="1" applyProtection="1">
      <alignment horizontal="center" vertical="center" wrapText="1"/>
    </xf>
    <xf numFmtId="0" fontId="62" fillId="9" borderId="27" xfId="0" applyFont="1" applyFill="1" applyBorder="1" applyAlignment="1" applyProtection="1">
      <alignment horizontal="center" vertical="center" wrapText="1"/>
    </xf>
    <xf numFmtId="38" fontId="24" fillId="0" borderId="0" xfId="0" applyNumberFormat="1" applyFont="1" applyAlignment="1" applyProtection="1">
      <alignment horizontal="left" vertical="center" shrinkToFit="1"/>
    </xf>
    <xf numFmtId="0" fontId="0" fillId="0" borderId="46" xfId="0" applyBorder="1" applyAlignment="1" applyProtection="1">
      <alignment horizontal="center" vertical="center"/>
    </xf>
    <xf numFmtId="0" fontId="39" fillId="8" borderId="44" xfId="0" applyFont="1" applyFill="1" applyBorder="1" applyAlignment="1" applyProtection="1">
      <alignment horizontal="center" vertical="center"/>
    </xf>
    <xf numFmtId="0" fontId="39" fillId="8" borderId="49" xfId="0" applyFont="1" applyFill="1" applyBorder="1" applyAlignment="1" applyProtection="1">
      <alignment horizontal="center" vertical="center"/>
    </xf>
    <xf numFmtId="0" fontId="45" fillId="0" borderId="0" xfId="0" applyFont="1" applyAlignment="1" applyProtection="1">
      <alignment horizontal="left" vertical="center"/>
    </xf>
    <xf numFmtId="0" fontId="24" fillId="0" borderId="0" xfId="0" applyFont="1" applyAlignment="1" applyProtection="1">
      <alignment horizontal="left" vertical="center" wrapText="1"/>
    </xf>
    <xf numFmtId="0" fontId="39" fillId="0" borderId="0" xfId="0" applyFont="1" applyProtection="1">
      <alignment vertical="center"/>
    </xf>
    <xf numFmtId="0" fontId="24" fillId="0" borderId="0" xfId="0" applyFont="1" applyProtection="1">
      <alignment vertical="center"/>
    </xf>
    <xf numFmtId="0" fontId="39" fillId="7" borderId="46" xfId="0" applyFont="1" applyFill="1" applyBorder="1" applyAlignment="1" applyProtection="1">
      <alignment horizontal="left" vertical="center" shrinkToFit="1"/>
    </xf>
    <xf numFmtId="0" fontId="44" fillId="0" borderId="0" xfId="14" applyFont="1" applyAlignment="1" applyProtection="1">
      <alignment horizontal="left" vertical="center"/>
    </xf>
    <xf numFmtId="0" fontId="45" fillId="0" borderId="0" xfId="0" applyFont="1" applyAlignment="1" applyProtection="1">
      <alignment horizontal="right" vertical="center"/>
    </xf>
    <xf numFmtId="0" fontId="44" fillId="0" borderId="0" xfId="14" applyFont="1" applyAlignment="1" applyProtection="1">
      <alignment horizontal="left" vertical="center" wrapText="1"/>
    </xf>
    <xf numFmtId="0" fontId="45" fillId="0" borderId="0" xfId="0" applyFont="1" applyAlignment="1" applyProtection="1">
      <alignment horizontal="right" vertical="top" wrapText="1"/>
    </xf>
    <xf numFmtId="0" fontId="10" fillId="8" borderId="49" xfId="14" applyFont="1" applyFill="1" applyBorder="1" applyAlignment="1" applyProtection="1">
      <alignment horizontal="center" vertical="center"/>
    </xf>
    <xf numFmtId="0" fontId="10" fillId="8" borderId="45" xfId="14" applyFont="1" applyFill="1" applyBorder="1" applyAlignment="1" applyProtection="1">
      <alignment horizontal="center" vertical="center"/>
    </xf>
    <xf numFmtId="0" fontId="0" fillId="0" borderId="48" xfId="0" applyBorder="1" applyAlignment="1" applyProtection="1">
      <alignment horizontal="left" vertical="center" wrapText="1"/>
    </xf>
    <xf numFmtId="0" fontId="49" fillId="8" borderId="44" xfId="0" applyFont="1" applyFill="1" applyBorder="1" applyAlignment="1" applyProtection="1">
      <alignment horizontal="center" vertical="center"/>
    </xf>
    <xf numFmtId="0" fontId="49" fillId="3" borderId="9" xfId="0" applyFont="1" applyFill="1" applyBorder="1" applyAlignment="1" applyProtection="1">
      <alignment horizontal="center" vertical="center" wrapText="1"/>
    </xf>
    <xf numFmtId="0" fontId="48" fillId="3" borderId="48" xfId="0" applyFont="1" applyFill="1" applyBorder="1" applyAlignment="1" applyProtection="1">
      <alignment horizontal="center" vertical="center"/>
    </xf>
    <xf numFmtId="0" fontId="49" fillId="7" borderId="49" xfId="0" applyFont="1" applyFill="1" applyBorder="1" applyAlignment="1" applyProtection="1">
      <alignment horizontal="center" vertical="top"/>
    </xf>
    <xf numFmtId="0" fontId="49" fillId="3" borderId="11" xfId="0" applyFont="1" applyFill="1" applyBorder="1" applyAlignment="1" applyProtection="1">
      <alignment horizontal="center" vertical="top" wrapText="1"/>
    </xf>
    <xf numFmtId="0" fontId="49" fillId="3" borderId="0" xfId="0" applyFont="1" applyFill="1" applyBorder="1" applyAlignment="1" applyProtection="1">
      <alignment horizontal="center" vertical="center"/>
    </xf>
    <xf numFmtId="0" fontId="49" fillId="3" borderId="8" xfId="0" applyFont="1" applyFill="1" applyBorder="1" applyAlignment="1" applyProtection="1">
      <alignment horizontal="center" vertical="top"/>
    </xf>
    <xf numFmtId="0" fontId="49" fillId="7" borderId="7" xfId="0" applyFont="1" applyFill="1" applyBorder="1" applyAlignment="1" applyProtection="1">
      <alignment horizontal="center" vertical="top"/>
    </xf>
    <xf numFmtId="0" fontId="49" fillId="3" borderId="11" xfId="0" applyFont="1" applyFill="1" applyBorder="1" applyAlignment="1" applyProtection="1">
      <alignment horizontal="center" vertical="center" wrapText="1"/>
    </xf>
    <xf numFmtId="0" fontId="48" fillId="3" borderId="8" xfId="0" applyFont="1" applyFill="1" applyBorder="1" applyAlignment="1" applyProtection="1">
      <alignment horizontal="center" vertical="center"/>
    </xf>
    <xf numFmtId="0" fontId="49" fillId="7" borderId="3" xfId="0" applyFont="1" applyFill="1" applyBorder="1" applyAlignment="1" applyProtection="1">
      <alignment horizontal="center" vertical="top"/>
    </xf>
    <xf numFmtId="0" fontId="49" fillId="7" borderId="44" xfId="0" applyFont="1" applyFill="1" applyBorder="1" applyAlignment="1" applyProtection="1">
      <alignment horizontal="center" vertical="top"/>
    </xf>
    <xf numFmtId="0" fontId="49" fillId="3" borderId="5" xfId="0" applyFont="1" applyFill="1" applyBorder="1" applyAlignment="1" applyProtection="1">
      <alignment horizontal="center" vertical="top" wrapText="1"/>
    </xf>
    <xf numFmtId="0" fontId="49" fillId="3" borderId="12" xfId="0" applyFont="1" applyFill="1" applyBorder="1" applyAlignment="1" applyProtection="1">
      <alignment horizontal="center" vertical="top"/>
    </xf>
    <xf numFmtId="0" fontId="49" fillId="3" borderId="13" xfId="0" applyFont="1" applyFill="1" applyBorder="1" applyAlignment="1" applyProtection="1">
      <alignment horizontal="center" vertical="top"/>
    </xf>
    <xf numFmtId="0" fontId="49" fillId="7" borderId="45" xfId="0" applyFont="1" applyFill="1" applyBorder="1" applyAlignment="1" applyProtection="1">
      <alignment horizontal="center" vertical="top"/>
    </xf>
    <xf numFmtId="0" fontId="9" fillId="0" borderId="0" xfId="14" applyFont="1" applyAlignment="1" applyProtection="1">
      <alignment horizontal="center" vertical="center"/>
    </xf>
    <xf numFmtId="0" fontId="24" fillId="0" borderId="0" xfId="0" applyFont="1" applyAlignment="1" applyProtection="1">
      <alignment horizontal="center" vertical="center"/>
    </xf>
    <xf numFmtId="0" fontId="45" fillId="0" borderId="0" xfId="0" applyFont="1" applyAlignment="1" applyProtection="1">
      <alignment horizontal="right" vertical="top"/>
    </xf>
    <xf numFmtId="0" fontId="7" fillId="0" borderId="0" xfId="0" applyFont="1" applyProtection="1">
      <alignment vertical="center"/>
    </xf>
    <xf numFmtId="0" fontId="0" fillId="0" borderId="0" xfId="0" applyProtection="1">
      <alignment vertical="center"/>
      <protection locked="0"/>
    </xf>
    <xf numFmtId="0" fontId="70" fillId="0" borderId="0" xfId="0" applyFont="1" applyProtection="1">
      <alignment vertical="center"/>
      <protection locked="0"/>
    </xf>
    <xf numFmtId="0" fontId="71" fillId="0" borderId="0" xfId="0" applyFont="1" applyAlignment="1" applyProtection="1">
      <alignment vertical="center"/>
    </xf>
    <xf numFmtId="0" fontId="16" fillId="0" borderId="0" xfId="0" applyFont="1" applyProtection="1">
      <alignment vertical="center"/>
    </xf>
    <xf numFmtId="0" fontId="0" fillId="0" borderId="0" xfId="0" applyProtection="1">
      <alignment vertical="center"/>
    </xf>
    <xf numFmtId="0" fontId="70" fillId="0" borderId="0" xfId="0" applyFont="1" applyProtection="1">
      <alignment vertical="center"/>
    </xf>
    <xf numFmtId="0" fontId="9" fillId="0" borderId="0" xfId="0" applyFont="1" applyProtection="1">
      <alignment vertical="center"/>
    </xf>
    <xf numFmtId="0" fontId="9" fillId="0" borderId="0" xfId="0" applyFont="1" applyAlignment="1" applyProtection="1">
      <alignment vertical="center"/>
    </xf>
    <xf numFmtId="0" fontId="16" fillId="0" borderId="0" xfId="0" applyFont="1" applyAlignment="1" applyProtection="1">
      <alignment vertical="top"/>
    </xf>
    <xf numFmtId="0" fontId="9" fillId="0" borderId="0" xfId="0" applyFont="1" applyAlignment="1" applyProtection="1">
      <alignment vertical="top"/>
    </xf>
    <xf numFmtId="0" fontId="70" fillId="0" borderId="0" xfId="0" applyFont="1" applyAlignment="1" applyProtection="1">
      <alignment vertical="top"/>
    </xf>
    <xf numFmtId="0" fontId="0" fillId="0" borderId="0" xfId="0" applyAlignment="1" applyProtection="1">
      <alignment vertical="center"/>
    </xf>
    <xf numFmtId="40" fontId="0" fillId="0" borderId="0" xfId="0" applyNumberFormat="1" applyAlignment="1" applyProtection="1">
      <alignment vertical="center"/>
    </xf>
    <xf numFmtId="0" fontId="44" fillId="3" borderId="55" xfId="0" applyFont="1" applyFill="1" applyBorder="1" applyAlignment="1" applyProtection="1">
      <alignment horizontal="center" vertical="center" wrapText="1"/>
    </xf>
    <xf numFmtId="0" fontId="44" fillId="3" borderId="66" xfId="0" applyFont="1" applyFill="1" applyBorder="1" applyAlignment="1" applyProtection="1">
      <alignment vertical="center" wrapText="1"/>
    </xf>
    <xf numFmtId="38" fontId="44" fillId="5" borderId="27" xfId="2" applyFont="1" applyFill="1" applyBorder="1" applyAlignment="1" applyProtection="1">
      <alignment vertical="center" shrinkToFit="1"/>
    </xf>
    <xf numFmtId="0" fontId="44" fillId="3" borderId="67" xfId="0" applyFont="1" applyFill="1" applyBorder="1" applyAlignment="1" applyProtection="1">
      <alignment horizontal="center" vertical="center" wrapText="1"/>
    </xf>
    <xf numFmtId="0" fontId="44" fillId="3" borderId="66" xfId="0" applyFont="1" applyFill="1" applyBorder="1" applyAlignment="1" applyProtection="1">
      <alignment horizontal="center" vertical="center" wrapText="1"/>
    </xf>
    <xf numFmtId="38" fontId="44" fillId="3" borderId="67" xfId="0" applyNumberFormat="1" applyFont="1" applyFill="1" applyBorder="1" applyAlignment="1" applyProtection="1">
      <alignment horizontal="center" vertical="center" wrapText="1"/>
    </xf>
    <xf numFmtId="0" fontId="44" fillId="3" borderId="68" xfId="0" applyFont="1" applyFill="1" applyBorder="1" applyAlignment="1" applyProtection="1">
      <alignment horizontal="center" vertical="center" wrapText="1"/>
    </xf>
    <xf numFmtId="38" fontId="0" fillId="0" borderId="0" xfId="0" applyNumberFormat="1" applyProtection="1">
      <alignment vertical="center"/>
    </xf>
    <xf numFmtId="0" fontId="42" fillId="8" borderId="27" xfId="0" applyFont="1" applyFill="1" applyBorder="1" applyAlignment="1" applyProtection="1">
      <alignment horizontal="center" vertical="center" wrapText="1"/>
    </xf>
    <xf numFmtId="0" fontId="42" fillId="8" borderId="51" xfId="0" applyFont="1" applyFill="1" applyBorder="1" applyAlignment="1" applyProtection="1">
      <alignment horizontal="left" vertical="center"/>
    </xf>
    <xf numFmtId="0" fontId="42" fillId="8" borderId="46" xfId="0" applyFont="1" applyFill="1" applyBorder="1" applyAlignment="1" applyProtection="1">
      <alignment horizontal="left" vertical="center"/>
    </xf>
    <xf numFmtId="0" fontId="42" fillId="8" borderId="47" xfId="0" applyFont="1" applyFill="1" applyBorder="1" applyAlignment="1" applyProtection="1">
      <alignment horizontal="left" vertical="center"/>
    </xf>
    <xf numFmtId="0" fontId="42" fillId="8" borderId="87" xfId="0" applyFont="1" applyFill="1" applyBorder="1" applyAlignment="1" applyProtection="1">
      <alignment horizontal="center" vertical="center" wrapText="1"/>
    </xf>
    <xf numFmtId="0" fontId="77" fillId="0" borderId="0" xfId="0" applyFont="1">
      <alignment vertical="center"/>
    </xf>
    <xf numFmtId="0" fontId="37" fillId="0" borderId="0" xfId="15" applyFont="1" applyBorder="1" applyAlignment="1" applyProtection="1">
      <alignment vertical="top"/>
      <protection locked="0"/>
    </xf>
    <xf numFmtId="0" fontId="73" fillId="0" borderId="0" xfId="0" applyFont="1" applyAlignment="1">
      <alignment vertical="top"/>
    </xf>
    <xf numFmtId="0" fontId="25" fillId="0" borderId="0" xfId="0" applyFont="1" applyAlignment="1">
      <alignment vertical="top"/>
    </xf>
    <xf numFmtId="0" fontId="0" fillId="0" borderId="0" xfId="0" applyAlignment="1" applyProtection="1">
      <alignment vertical="top"/>
      <protection locked="0"/>
    </xf>
    <xf numFmtId="0" fontId="23" fillId="0" borderId="0" xfId="15" applyFont="1" applyProtection="1">
      <alignment vertical="center"/>
      <protection locked="0"/>
    </xf>
    <xf numFmtId="0" fontId="42" fillId="8" borderId="27" xfId="0" applyFont="1" applyFill="1" applyBorder="1" applyAlignment="1" applyProtection="1">
      <alignment horizontal="center" vertical="center" wrapText="1"/>
    </xf>
    <xf numFmtId="0" fontId="7" fillId="3" borderId="0" xfId="0" applyFont="1" applyFill="1">
      <alignment vertical="center"/>
    </xf>
    <xf numFmtId="0" fontId="9" fillId="0" borderId="0" xfId="14" applyFont="1" applyAlignment="1" applyProtection="1">
      <alignment horizontal="left" vertical="center"/>
    </xf>
    <xf numFmtId="0" fontId="23" fillId="0" borderId="0" xfId="15" applyFont="1" applyBorder="1" applyAlignment="1" applyProtection="1">
      <alignment vertical="top"/>
      <protection locked="0"/>
    </xf>
    <xf numFmtId="0" fontId="23" fillId="0" borderId="0" xfId="15" applyFont="1" applyBorder="1" applyAlignment="1" applyProtection="1">
      <alignment vertical="top" wrapText="1"/>
      <protection locked="0"/>
    </xf>
    <xf numFmtId="0" fontId="32" fillId="0" borderId="49" xfId="15" applyFont="1" applyBorder="1" applyAlignment="1" applyProtection="1">
      <alignment horizontal="center" vertical="center" wrapText="1"/>
      <protection locked="0"/>
    </xf>
    <xf numFmtId="0" fontId="28" fillId="0" borderId="11" xfId="0" applyFont="1" applyBorder="1" applyAlignment="1">
      <alignment horizontal="center" vertical="center"/>
    </xf>
    <xf numFmtId="0" fontId="33" fillId="0" borderId="11" xfId="0" applyFont="1" applyBorder="1" applyAlignment="1">
      <alignment horizontal="center" vertical="center"/>
    </xf>
    <xf numFmtId="0" fontId="23" fillId="0" borderId="100" xfId="0" applyFont="1" applyBorder="1" applyAlignment="1">
      <alignment horizontal="center" vertical="top"/>
    </xf>
    <xf numFmtId="0" fontId="9" fillId="0" borderId="100" xfId="0" applyFont="1" applyBorder="1" applyAlignment="1">
      <alignment horizontal="center" vertical="center" wrapText="1"/>
    </xf>
    <xf numFmtId="0" fontId="75" fillId="0" borderId="11" xfId="15" applyFont="1" applyBorder="1" applyAlignment="1" applyProtection="1">
      <alignment horizontal="center" vertical="center"/>
      <protection locked="0"/>
    </xf>
    <xf numFmtId="0" fontId="32" fillId="0" borderId="48" xfId="15" applyFont="1" applyBorder="1" applyAlignment="1" applyProtection="1">
      <alignment horizontal="center" vertical="center"/>
      <protection locked="0"/>
    </xf>
    <xf numFmtId="0" fontId="78" fillId="0" borderId="0" xfId="15" applyFont="1" applyBorder="1" applyAlignment="1" applyProtection="1">
      <alignment horizontal="right" vertical="top" wrapText="1"/>
      <protection locked="0"/>
    </xf>
    <xf numFmtId="0" fontId="78" fillId="0" borderId="0" xfId="15" applyFont="1" applyBorder="1" applyAlignment="1" applyProtection="1">
      <alignment vertical="top"/>
      <protection locked="0"/>
    </xf>
    <xf numFmtId="0" fontId="44" fillId="0" borderId="0" xfId="0" applyFont="1" applyFill="1" applyAlignment="1">
      <alignment vertical="center"/>
    </xf>
    <xf numFmtId="0" fontId="44" fillId="0" borderId="0" xfId="0" applyFont="1" applyFill="1" applyBorder="1" applyAlignment="1">
      <alignment vertical="center"/>
    </xf>
    <xf numFmtId="0" fontId="44" fillId="0" borderId="0" xfId="0" applyFont="1" applyFill="1" applyAlignment="1">
      <alignment vertical="center" wrapText="1"/>
    </xf>
    <xf numFmtId="0" fontId="9" fillId="0" borderId="0" xfId="0" applyFont="1" applyFill="1" applyAlignment="1">
      <alignment horizontal="left" vertical="center" indent="1"/>
    </xf>
    <xf numFmtId="0" fontId="9" fillId="0" borderId="0" xfId="0" applyFont="1" applyFill="1" applyBorder="1" applyAlignment="1">
      <alignment vertical="center" wrapText="1"/>
    </xf>
    <xf numFmtId="0" fontId="9" fillId="0" borderId="0" xfId="0" applyFont="1" applyFill="1">
      <alignment vertical="center"/>
    </xf>
    <xf numFmtId="0" fontId="9" fillId="0" borderId="0" xfId="0" applyFont="1" applyFill="1" applyAlignment="1">
      <alignment horizontal="left" vertical="center"/>
    </xf>
    <xf numFmtId="0" fontId="9" fillId="0" borderId="0" xfId="0" applyFont="1" applyFill="1" applyBorder="1" applyAlignment="1">
      <alignment vertical="center"/>
    </xf>
    <xf numFmtId="176" fontId="9" fillId="0" borderId="0" xfId="0" applyNumberFormat="1" applyFont="1" applyFill="1" applyBorder="1" applyAlignment="1">
      <alignment vertical="center"/>
    </xf>
    <xf numFmtId="176" fontId="9" fillId="0" borderId="0" xfId="0" applyNumberFormat="1" applyFont="1" applyFill="1" applyBorder="1" applyAlignment="1">
      <alignment horizontal="center" vertical="center"/>
    </xf>
    <xf numFmtId="0" fontId="9" fillId="0" borderId="0" xfId="0" applyFont="1" applyFill="1" applyBorder="1">
      <alignment vertical="center"/>
    </xf>
    <xf numFmtId="0" fontId="9" fillId="0" borderId="0" xfId="0" applyFont="1" applyFill="1" applyBorder="1" applyAlignment="1">
      <alignment vertical="center" textRotation="255"/>
    </xf>
    <xf numFmtId="183" fontId="44" fillId="0" borderId="11" xfId="0" applyNumberFormat="1" applyFont="1" applyFill="1" applyBorder="1" applyAlignment="1">
      <alignment horizontal="center" vertical="center"/>
    </xf>
    <xf numFmtId="0" fontId="10" fillId="7" borderId="5" xfId="0" applyNumberFormat="1" applyFont="1" applyFill="1" applyBorder="1" applyAlignment="1">
      <alignment horizontal="right" vertical="center" shrinkToFit="1"/>
    </xf>
    <xf numFmtId="0" fontId="10" fillId="7" borderId="13" xfId="0" applyNumberFormat="1" applyFont="1" applyFill="1" applyBorder="1" applyAlignment="1">
      <alignment horizontal="left" vertical="center" shrinkToFit="1"/>
    </xf>
    <xf numFmtId="0" fontId="10" fillId="0" borderId="0" xfId="0" applyFont="1" applyFill="1" applyAlignment="1">
      <alignment horizontal="left" vertical="center"/>
    </xf>
    <xf numFmtId="0" fontId="10" fillId="0" borderId="0" xfId="0" applyFont="1" applyFill="1" applyBorder="1" applyAlignment="1">
      <alignment horizontal="left" vertical="center" wrapText="1" shrinkToFit="1"/>
    </xf>
    <xf numFmtId="0" fontId="10" fillId="0" borderId="0" xfId="0" applyFont="1" applyFill="1" applyBorder="1" applyAlignment="1">
      <alignment vertical="center" textRotation="255"/>
    </xf>
    <xf numFmtId="0" fontId="44" fillId="2" borderId="15" xfId="0" applyFont="1" applyFill="1" applyBorder="1" applyAlignment="1">
      <alignment vertical="center"/>
    </xf>
    <xf numFmtId="0" fontId="44" fillId="2" borderId="46" xfId="0" applyFont="1" applyFill="1" applyBorder="1" applyAlignment="1">
      <alignment vertical="center"/>
    </xf>
    <xf numFmtId="0" fontId="44" fillId="2" borderId="14" xfId="0" applyFont="1" applyFill="1" applyBorder="1" applyAlignment="1">
      <alignment vertical="center"/>
    </xf>
    <xf numFmtId="0" fontId="44" fillId="2" borderId="6" xfId="0" applyFont="1" applyFill="1" applyBorder="1" applyAlignment="1">
      <alignment vertical="center"/>
    </xf>
    <xf numFmtId="0" fontId="44" fillId="2" borderId="11" xfId="0" applyFont="1" applyFill="1" applyBorder="1" applyAlignment="1">
      <alignment vertical="center" wrapText="1"/>
    </xf>
    <xf numFmtId="184" fontId="79" fillId="3" borderId="25" xfId="2" applyNumberFormat="1" applyFont="1" applyFill="1" applyBorder="1" applyAlignment="1">
      <alignment horizontal="right" vertical="center" shrinkToFit="1"/>
    </xf>
    <xf numFmtId="186" fontId="79" fillId="5" borderId="25" xfId="2" applyNumberFormat="1" applyFont="1" applyFill="1" applyBorder="1" applyAlignment="1">
      <alignment horizontal="right" vertical="center" shrinkToFit="1"/>
    </xf>
    <xf numFmtId="187" fontId="79" fillId="5" borderId="26" xfId="0" applyNumberFormat="1" applyFont="1" applyFill="1" applyBorder="1" applyAlignment="1">
      <alignment horizontal="right" vertical="center" shrinkToFit="1"/>
    </xf>
    <xf numFmtId="187" fontId="79" fillId="0" borderId="26" xfId="0" applyNumberFormat="1" applyFont="1" applyFill="1" applyBorder="1" applyAlignment="1">
      <alignment horizontal="right" vertical="center" shrinkToFit="1"/>
    </xf>
    <xf numFmtId="0" fontId="44" fillId="0" borderId="0" xfId="0" applyFont="1" applyFill="1" applyBorder="1" applyAlignment="1">
      <alignment vertical="center" textRotation="255"/>
    </xf>
    <xf numFmtId="0" fontId="44" fillId="3" borderId="0" xfId="0" applyFont="1" applyFill="1" applyBorder="1" applyAlignment="1">
      <alignment horizontal="center" vertical="center"/>
    </xf>
    <xf numFmtId="0" fontId="44" fillId="0" borderId="0" xfId="0" applyFont="1" applyFill="1">
      <alignment vertical="center"/>
    </xf>
    <xf numFmtId="189" fontId="57" fillId="3" borderId="0" xfId="2" applyNumberFormat="1" applyFont="1" applyFill="1" applyBorder="1" applyAlignment="1">
      <alignment horizontal="right" vertical="center" wrapText="1"/>
    </xf>
    <xf numFmtId="182" fontId="79" fillId="3" borderId="0" xfId="2" applyNumberFormat="1" applyFont="1" applyFill="1" applyBorder="1" applyAlignment="1">
      <alignment horizontal="right" vertical="center" shrinkToFit="1"/>
    </xf>
    <xf numFmtId="0" fontId="44" fillId="2" borderId="11" xfId="0" applyFont="1" applyFill="1" applyBorder="1" applyAlignment="1">
      <alignment horizontal="center" vertical="center" wrapText="1" shrinkToFit="1"/>
    </xf>
    <xf numFmtId="189" fontId="79" fillId="3" borderId="0" xfId="2" applyNumberFormat="1" applyFont="1" applyFill="1" applyBorder="1" applyAlignment="1">
      <alignment horizontal="right" vertical="center" shrinkToFit="1"/>
    </xf>
    <xf numFmtId="0" fontId="44" fillId="2" borderId="5" xfId="0" applyFont="1" applyFill="1" applyBorder="1" applyAlignment="1">
      <alignment horizontal="center" vertical="center" wrapText="1" shrinkToFit="1"/>
    </xf>
    <xf numFmtId="0" fontId="10" fillId="0" borderId="0" xfId="0" applyFont="1" applyFill="1" applyAlignment="1">
      <alignment vertical="center"/>
    </xf>
    <xf numFmtId="0" fontId="9" fillId="0" borderId="0" xfId="0" applyFont="1" applyFill="1" applyAlignment="1">
      <alignment horizontal="left" vertical="top" indent="1"/>
    </xf>
    <xf numFmtId="0" fontId="10" fillId="0" borderId="0" xfId="0" applyFont="1" applyFill="1" applyAlignment="1">
      <alignment vertical="center" wrapText="1"/>
    </xf>
    <xf numFmtId="0" fontId="44" fillId="0" borderId="0" xfId="0" applyFont="1" applyFill="1" applyAlignment="1"/>
    <xf numFmtId="0" fontId="10" fillId="0" borderId="0" xfId="0" applyFont="1" applyFill="1">
      <alignment vertical="center"/>
    </xf>
    <xf numFmtId="0" fontId="44" fillId="0" borderId="0" xfId="0" applyFont="1" applyFill="1" applyBorder="1" applyAlignment="1">
      <alignment horizontal="center" vertical="center"/>
    </xf>
    <xf numFmtId="0" fontId="44" fillId="0" borderId="0" xfId="0" applyFont="1" applyFill="1" applyAlignment="1">
      <alignment horizontal="left" vertical="center"/>
    </xf>
    <xf numFmtId="0" fontId="10" fillId="0" borderId="0" xfId="0" applyFont="1" applyFill="1" applyAlignment="1">
      <alignment horizontal="right" vertical="center"/>
    </xf>
    <xf numFmtId="0" fontId="9"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horizontal="center" vertical="center" shrinkToFit="1"/>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0" xfId="0" applyFont="1" applyFill="1" applyBorder="1" applyAlignment="1">
      <alignment horizontal="center" vertical="center"/>
    </xf>
    <xf numFmtId="0" fontId="44"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41" xfId="0" applyFont="1" applyFill="1" applyBorder="1" applyAlignment="1">
      <alignment vertical="center"/>
    </xf>
    <xf numFmtId="0" fontId="81" fillId="0" borderId="0" xfId="0" applyFont="1" applyFill="1">
      <alignment vertical="center"/>
    </xf>
    <xf numFmtId="0" fontId="28" fillId="0" borderId="0" xfId="0" applyFont="1" applyFill="1">
      <alignment vertical="center"/>
    </xf>
    <xf numFmtId="0" fontId="28" fillId="0" borderId="0" xfId="0" applyFont="1" applyFill="1" applyBorder="1" applyAlignment="1">
      <alignment vertical="center"/>
    </xf>
    <xf numFmtId="180" fontId="9" fillId="5" borderId="1" xfId="0" applyNumberFormat="1" applyFont="1" applyFill="1" applyBorder="1" applyAlignment="1">
      <alignment horizontal="center" vertical="center"/>
    </xf>
    <xf numFmtId="180" fontId="9" fillId="5" borderId="0" xfId="0" applyNumberFormat="1" applyFont="1" applyFill="1" applyBorder="1" applyAlignment="1">
      <alignment horizontal="left" vertical="center"/>
    </xf>
    <xf numFmtId="0" fontId="10" fillId="0" borderId="0" xfId="0" applyFont="1" applyFill="1" applyAlignment="1">
      <alignment horizontal="center" vertical="center"/>
    </xf>
    <xf numFmtId="0" fontId="82" fillId="0" borderId="6" xfId="0" applyFont="1" applyFill="1" applyBorder="1" applyAlignment="1">
      <alignment horizontal="center" vertical="center"/>
    </xf>
    <xf numFmtId="0" fontId="82" fillId="0" borderId="0" xfId="0" applyFont="1" applyFill="1" applyAlignment="1">
      <alignment horizontal="center" vertical="center"/>
    </xf>
    <xf numFmtId="180" fontId="82" fillId="0" borderId="6" xfId="0" applyNumberFormat="1" applyFont="1" applyFill="1" applyBorder="1" applyAlignment="1">
      <alignment horizontal="center" vertical="center"/>
    </xf>
    <xf numFmtId="180" fontId="28" fillId="0" borderId="0" xfId="0" applyNumberFormat="1" applyFont="1" applyFill="1" applyBorder="1" applyAlignment="1">
      <alignment horizontal="left" vertical="center"/>
    </xf>
    <xf numFmtId="0" fontId="0" fillId="0" borderId="0" xfId="0" applyBorder="1" applyAlignment="1" applyProtection="1">
      <alignment vertical="center"/>
    </xf>
    <xf numFmtId="0" fontId="10" fillId="0" borderId="11" xfId="14" applyFont="1" applyFill="1" applyBorder="1" applyAlignment="1" applyProtection="1">
      <alignment vertical="center"/>
    </xf>
    <xf numFmtId="0" fontId="10" fillId="0" borderId="0" xfId="14" applyFont="1" applyFill="1" applyBorder="1" applyAlignment="1" applyProtection="1">
      <alignment vertical="center"/>
    </xf>
    <xf numFmtId="0" fontId="39" fillId="0" borderId="11"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0" xfId="0" applyFont="1" applyFill="1" applyBorder="1" applyAlignment="1" applyProtection="1">
      <alignment vertical="center"/>
    </xf>
    <xf numFmtId="0" fontId="39" fillId="0" borderId="11" xfId="0" applyFont="1" applyFill="1" applyBorder="1" applyAlignment="1" applyProtection="1">
      <alignment vertical="center"/>
    </xf>
    <xf numFmtId="38" fontId="22" fillId="0" borderId="11" xfId="2" applyFont="1" applyFill="1" applyBorder="1" applyAlignment="1" applyProtection="1">
      <alignment vertical="center" shrinkToFit="1"/>
    </xf>
    <xf numFmtId="38" fontId="22" fillId="0" borderId="0" xfId="2" applyFont="1" applyFill="1" applyBorder="1" applyAlignment="1" applyProtection="1">
      <alignment vertical="center" shrinkToFit="1"/>
    </xf>
    <xf numFmtId="38" fontId="61" fillId="0" borderId="11" xfId="2" applyFont="1" applyFill="1" applyBorder="1" applyAlignment="1" applyProtection="1">
      <alignment vertical="center" shrinkToFit="1"/>
    </xf>
    <xf numFmtId="0" fontId="24" fillId="0" borderId="0" xfId="0" applyFont="1" applyFill="1" applyBorder="1" applyAlignment="1" applyProtection="1">
      <alignment horizontal="left" vertical="center"/>
    </xf>
    <xf numFmtId="0" fontId="45" fillId="0" borderId="0" xfId="0" applyFont="1" applyFill="1" applyBorder="1" applyAlignment="1" applyProtection="1">
      <alignment vertical="center" shrinkToFit="1"/>
    </xf>
    <xf numFmtId="3" fontId="61" fillId="0" borderId="11" xfId="0" applyNumberFormat="1" applyFont="1" applyFill="1" applyBorder="1" applyAlignment="1" applyProtection="1">
      <alignment vertical="center" shrinkToFit="1"/>
    </xf>
    <xf numFmtId="0" fontId="48" fillId="0" borderId="44" xfId="0" applyFont="1" applyFill="1" applyBorder="1" applyAlignment="1" applyProtection="1">
      <alignment vertical="top" textRotation="255" wrapText="1"/>
    </xf>
    <xf numFmtId="0" fontId="9" fillId="0" borderId="0" xfId="0" applyFont="1" applyAlignment="1">
      <alignment horizontal="center" vertical="center"/>
    </xf>
    <xf numFmtId="0" fontId="9" fillId="0" borderId="0" xfId="0" applyFont="1" applyAlignment="1">
      <alignment horizontal="left" vertical="center"/>
    </xf>
    <xf numFmtId="0" fontId="10" fillId="0" borderId="44" xfId="0" applyFont="1" applyFill="1" applyBorder="1" applyAlignment="1" applyProtection="1">
      <alignment horizontal="left" vertical="top" wrapText="1"/>
    </xf>
    <xf numFmtId="0" fontId="26" fillId="0" borderId="44" xfId="0" applyFont="1" applyFill="1" applyBorder="1" applyAlignment="1" applyProtection="1">
      <alignment horizontal="center" vertical="top" textRotation="255" wrapText="1"/>
    </xf>
    <xf numFmtId="0" fontId="10" fillId="0" borderId="44" xfId="0" applyFont="1" applyFill="1" applyBorder="1" applyAlignment="1" applyProtection="1">
      <alignment horizontal="center" vertical="top" wrapText="1"/>
    </xf>
    <xf numFmtId="0" fontId="10" fillId="0" borderId="45" xfId="0" applyFont="1" applyFill="1" applyBorder="1" applyAlignment="1" applyProtection="1">
      <alignment horizontal="left" vertical="top" wrapText="1"/>
    </xf>
    <xf numFmtId="0" fontId="10" fillId="0" borderId="0" xfId="6" applyFont="1" applyAlignment="1">
      <alignment horizontal="left" vertical="center"/>
    </xf>
    <xf numFmtId="0" fontId="10" fillId="0" borderId="0" xfId="6" applyFont="1" applyAlignment="1">
      <alignment horizontal="left" vertical="center" wrapText="1" shrinkToFit="1"/>
    </xf>
    <xf numFmtId="0" fontId="10" fillId="0" borderId="0" xfId="6" applyFont="1">
      <alignment vertical="center"/>
    </xf>
    <xf numFmtId="0" fontId="10" fillId="0" borderId="0" xfId="6" applyFont="1" applyAlignment="1">
      <alignment vertical="top" wrapText="1"/>
    </xf>
    <xf numFmtId="0" fontId="10" fillId="0" borderId="0" xfId="6" applyFont="1" applyAlignment="1">
      <alignment horizontal="center" vertical="center"/>
    </xf>
    <xf numFmtId="0" fontId="10" fillId="0" borderId="0" xfId="6" applyFont="1" applyAlignment="1">
      <alignment horizontal="left" vertical="center" indent="1"/>
    </xf>
    <xf numFmtId="0" fontId="10" fillId="0" borderId="0" xfId="6" applyFont="1" applyAlignment="1">
      <alignment vertical="center" wrapText="1"/>
    </xf>
    <xf numFmtId="176" fontId="10" fillId="0" borderId="0" xfId="6" applyNumberFormat="1" applyFont="1">
      <alignment vertical="center"/>
    </xf>
    <xf numFmtId="176" fontId="10" fillId="0" borderId="0" xfId="6" applyNumberFormat="1" applyFont="1" applyAlignment="1">
      <alignment horizontal="center" vertical="center"/>
    </xf>
    <xf numFmtId="0" fontId="10" fillId="0" borderId="0" xfId="6" applyFont="1" applyAlignment="1">
      <alignment vertical="center" textRotation="255"/>
    </xf>
    <xf numFmtId="0" fontId="10" fillId="0" borderId="0" xfId="6" applyFont="1" applyAlignment="1">
      <alignment vertical="center" wrapText="1" shrinkToFit="1"/>
    </xf>
    <xf numFmtId="0" fontId="10" fillId="0" borderId="0" xfId="6" applyFont="1" applyAlignment="1">
      <alignment horizontal="center" vertical="center" shrinkToFit="1"/>
    </xf>
    <xf numFmtId="181" fontId="10" fillId="0" borderId="0" xfId="6" applyNumberFormat="1" applyFont="1" applyAlignment="1">
      <alignment horizontal="right" vertical="center" shrinkToFit="1"/>
    </xf>
    <xf numFmtId="183" fontId="10" fillId="0" borderId="0" xfId="6" applyNumberFormat="1" applyFont="1" applyAlignment="1">
      <alignment horizontal="center" vertical="center"/>
    </xf>
    <xf numFmtId="177" fontId="10" fillId="0" borderId="0" xfId="6" applyNumberFormat="1" applyFont="1" applyAlignment="1">
      <alignment horizontal="left" vertical="center"/>
    </xf>
    <xf numFmtId="0" fontId="10" fillId="0" borderId="0" xfId="6" applyFont="1" applyAlignment="1">
      <alignment horizontal="left" vertical="top" wrapText="1"/>
    </xf>
    <xf numFmtId="0" fontId="10" fillId="0" borderId="110" xfId="6" applyFont="1" applyBorder="1" applyAlignment="1">
      <alignment horizontal="center" vertical="center"/>
    </xf>
    <xf numFmtId="0" fontId="10" fillId="0" borderId="110" xfId="6" applyFont="1" applyBorder="1">
      <alignment vertical="center"/>
    </xf>
    <xf numFmtId="0" fontId="10" fillId="0" borderId="111" xfId="6" applyFont="1" applyBorder="1">
      <alignment vertical="center"/>
    </xf>
    <xf numFmtId="0" fontId="10" fillId="0" borderId="84" xfId="6" applyFont="1" applyBorder="1">
      <alignment vertical="center"/>
    </xf>
    <xf numFmtId="0" fontId="10" fillId="0" borderId="44" xfId="6" applyFont="1" applyBorder="1" applyAlignment="1">
      <alignment horizontal="center" vertical="center"/>
    </xf>
    <xf numFmtId="0" fontId="38" fillId="0" borderId="84" xfId="6" applyFont="1" applyBorder="1" applyAlignment="1">
      <alignment horizontal="center" vertical="center"/>
    </xf>
    <xf numFmtId="0" fontId="10" fillId="0" borderId="0" xfId="6" applyFont="1" applyAlignment="1">
      <alignment horizontal="left" vertical="top" indent="1"/>
    </xf>
    <xf numFmtId="0" fontId="10" fillId="0" borderId="0" xfId="6" applyFont="1" applyAlignment="1">
      <alignment vertical="top"/>
    </xf>
    <xf numFmtId="0" fontId="38" fillId="0" borderId="84" xfId="6" applyFont="1" applyBorder="1">
      <alignment vertical="center"/>
    </xf>
    <xf numFmtId="0" fontId="10" fillId="0" borderId="0" xfId="6" applyFont="1" applyAlignment="1">
      <alignment horizontal="left" vertical="top" wrapText="1" shrinkToFit="1"/>
    </xf>
    <xf numFmtId="0" fontId="10" fillId="0" borderId="0" xfId="6" applyFont="1" applyAlignment="1">
      <alignment vertical="top" wrapText="1" shrinkToFit="1"/>
    </xf>
    <xf numFmtId="195" fontId="10" fillId="5" borderId="0" xfId="6" applyNumberFormat="1" applyFont="1" applyFill="1">
      <alignment vertical="center"/>
    </xf>
    <xf numFmtId="196" fontId="10" fillId="5" borderId="0" xfId="1" applyNumberFormat="1" applyFont="1" applyFill="1" applyAlignment="1">
      <alignment vertical="top" wrapText="1" shrinkToFit="1"/>
    </xf>
    <xf numFmtId="0" fontId="10" fillId="5" borderId="0" xfId="6" applyFont="1" applyFill="1" applyAlignment="1">
      <alignment vertical="top"/>
    </xf>
    <xf numFmtId="0" fontId="17" fillId="7" borderId="64" xfId="0" applyFont="1" applyFill="1" applyBorder="1" applyAlignment="1" applyProtection="1">
      <alignment vertical="center" shrinkToFit="1"/>
    </xf>
    <xf numFmtId="0" fontId="17" fillId="7" borderId="44" xfId="0" applyFont="1" applyFill="1" applyBorder="1" applyAlignment="1" applyProtection="1">
      <alignment vertical="center" shrinkToFit="1"/>
    </xf>
    <xf numFmtId="0" fontId="17" fillId="7" borderId="44" xfId="0" applyFont="1" applyFill="1" applyBorder="1" applyAlignment="1" applyProtection="1">
      <alignment horizontal="center" vertical="center" shrinkToFit="1"/>
    </xf>
    <xf numFmtId="38" fontId="17" fillId="7" borderId="44" xfId="2" applyFont="1" applyFill="1" applyBorder="1" applyAlignment="1" applyProtection="1">
      <alignment vertical="center" shrinkToFit="1"/>
    </xf>
    <xf numFmtId="0" fontId="17" fillId="7" borderId="45" xfId="0" applyFont="1" applyFill="1" applyBorder="1" applyAlignment="1" applyProtection="1">
      <alignment horizontal="left" vertical="center" shrinkToFit="1"/>
    </xf>
    <xf numFmtId="38" fontId="17" fillId="5" borderId="45" xfId="2" applyFont="1" applyFill="1" applyBorder="1" applyAlignment="1" applyProtection="1">
      <alignment horizontal="right" vertical="center" shrinkToFit="1"/>
    </xf>
    <xf numFmtId="0" fontId="17" fillId="7" borderId="45" xfId="0" applyFont="1" applyFill="1" applyBorder="1" applyAlignment="1" applyProtection="1">
      <alignment horizontal="center" vertical="center" shrinkToFit="1"/>
    </xf>
    <xf numFmtId="0" fontId="19" fillId="7" borderId="12" xfId="0" applyNumberFormat="1" applyFont="1" applyFill="1" applyBorder="1" applyAlignment="1">
      <alignment horizontal="center" vertical="center" shrinkToFit="1"/>
    </xf>
    <xf numFmtId="0" fontId="87" fillId="7" borderId="42" xfId="0" applyFont="1" applyFill="1" applyBorder="1" applyAlignment="1">
      <alignment horizontal="center" vertical="center" shrinkToFit="1"/>
    </xf>
    <xf numFmtId="0" fontId="87" fillId="7" borderId="42" xfId="0" applyFont="1" applyFill="1" applyBorder="1" applyAlignment="1">
      <alignment horizontal="left" vertical="center" shrinkToFit="1"/>
    </xf>
    <xf numFmtId="0" fontId="87" fillId="7" borderId="76" xfId="0" applyFont="1" applyFill="1" applyBorder="1" applyAlignment="1">
      <alignment horizontal="center" vertical="center" wrapText="1"/>
    </xf>
    <xf numFmtId="0" fontId="87" fillId="7" borderId="42" xfId="0" applyFont="1" applyFill="1" applyBorder="1" applyAlignment="1">
      <alignment horizontal="center" vertical="center" wrapText="1"/>
    </xf>
    <xf numFmtId="0" fontId="91" fillId="3" borderId="46" xfId="0" applyFont="1" applyFill="1" applyBorder="1" applyAlignment="1" applyProtection="1">
      <alignment horizontal="center" vertical="center" wrapText="1"/>
    </xf>
    <xf numFmtId="38" fontId="93" fillId="5" borderId="75" xfId="2" applyFont="1" applyFill="1" applyBorder="1" applyAlignment="1" applyProtection="1">
      <alignment horizontal="right" vertical="center" shrinkToFit="1"/>
    </xf>
    <xf numFmtId="38" fontId="93" fillId="5" borderId="76" xfId="2" applyFont="1" applyFill="1" applyBorder="1" applyAlignment="1" applyProtection="1">
      <alignment horizontal="right" vertical="center" shrinkToFit="1"/>
    </xf>
    <xf numFmtId="38" fontId="93" fillId="5" borderId="96" xfId="2" applyFont="1" applyFill="1" applyBorder="1" applyAlignment="1" applyProtection="1">
      <alignment horizontal="right" vertical="center" shrinkToFit="1"/>
    </xf>
    <xf numFmtId="38" fontId="93" fillId="5" borderId="88" xfId="2" applyFont="1" applyFill="1" applyBorder="1" applyAlignment="1" applyProtection="1">
      <alignment horizontal="right" vertical="center" shrinkToFit="1"/>
    </xf>
    <xf numFmtId="38" fontId="93" fillId="5" borderId="42" xfId="2" applyFont="1" applyFill="1" applyBorder="1" applyAlignment="1" applyProtection="1">
      <alignment horizontal="right" vertical="center" shrinkToFit="1"/>
    </xf>
    <xf numFmtId="38" fontId="93" fillId="5" borderId="98" xfId="2" applyFont="1" applyFill="1" applyBorder="1" applyAlignment="1" applyProtection="1">
      <alignment horizontal="right" vertical="center" shrinkToFit="1"/>
    </xf>
    <xf numFmtId="38" fontId="93" fillId="5" borderId="70" xfId="2" applyFont="1" applyFill="1" applyBorder="1" applyAlignment="1" applyProtection="1">
      <alignment horizontal="right" vertical="center" shrinkToFit="1"/>
    </xf>
    <xf numFmtId="38" fontId="94" fillId="5" borderId="70" xfId="2" applyFont="1" applyFill="1" applyBorder="1" applyAlignment="1" applyProtection="1">
      <alignment horizontal="left" vertical="center" shrinkToFit="1"/>
    </xf>
    <xf numFmtId="38" fontId="94" fillId="5" borderId="42" xfId="2" applyFont="1" applyFill="1" applyBorder="1" applyAlignment="1" applyProtection="1">
      <alignment horizontal="left" vertical="center" shrinkToFit="1"/>
    </xf>
    <xf numFmtId="38" fontId="94" fillId="5" borderId="89" xfId="2" applyFont="1" applyFill="1" applyBorder="1" applyAlignment="1" applyProtection="1">
      <alignment horizontal="left" vertical="center" shrinkToFit="1"/>
    </xf>
    <xf numFmtId="38" fontId="93" fillId="5" borderId="93" xfId="2" applyFont="1" applyFill="1" applyBorder="1" applyAlignment="1" applyProtection="1">
      <alignment horizontal="right" vertical="center" shrinkToFit="1"/>
    </xf>
    <xf numFmtId="38" fontId="93" fillId="5" borderId="94" xfId="2" applyFont="1" applyFill="1" applyBorder="1" applyAlignment="1" applyProtection="1">
      <alignment horizontal="right" vertical="center" shrinkToFit="1"/>
    </xf>
    <xf numFmtId="38" fontId="93" fillId="5" borderId="97" xfId="2" applyFont="1" applyFill="1" applyBorder="1" applyAlignment="1" applyProtection="1">
      <alignment horizontal="right" vertical="center" shrinkToFit="1"/>
    </xf>
    <xf numFmtId="38" fontId="93" fillId="5" borderId="95" xfId="2" applyFont="1" applyFill="1" applyBorder="1" applyAlignment="1" applyProtection="1">
      <alignment horizontal="right" vertical="center" shrinkToFit="1"/>
    </xf>
    <xf numFmtId="38" fontId="95" fillId="5" borderId="44" xfId="2" applyFont="1" applyFill="1" applyBorder="1" applyAlignment="1" applyProtection="1">
      <alignment horizontal="center" vertical="center" shrinkToFit="1"/>
    </xf>
    <xf numFmtId="0" fontId="95" fillId="5" borderId="44" xfId="0" applyFont="1" applyFill="1" applyBorder="1" applyAlignment="1" applyProtection="1">
      <alignment horizontal="center" vertical="center" shrinkToFit="1"/>
    </xf>
    <xf numFmtId="0" fontId="92" fillId="5" borderId="44" xfId="0" applyFont="1" applyFill="1" applyBorder="1" applyAlignment="1" applyProtection="1">
      <alignment horizontal="center" vertical="center" shrinkToFit="1"/>
    </xf>
    <xf numFmtId="0" fontId="91" fillId="7" borderId="44" xfId="0" applyFont="1" applyFill="1" applyBorder="1" applyAlignment="1" applyProtection="1">
      <alignment horizontal="left" vertical="center" wrapText="1"/>
    </xf>
    <xf numFmtId="0" fontId="24" fillId="0" borderId="0" xfId="0" applyFont="1" applyFill="1" applyAlignment="1" applyProtection="1">
      <alignment vertical="center"/>
    </xf>
    <xf numFmtId="0" fontId="0" fillId="0" borderId="0" xfId="0" applyFill="1" applyAlignment="1" applyProtection="1">
      <alignment vertical="center"/>
    </xf>
    <xf numFmtId="3" fontId="96" fillId="7" borderId="0" xfId="0" applyNumberFormat="1" applyFont="1" applyFill="1" applyAlignment="1" applyProtection="1">
      <alignment vertical="center"/>
    </xf>
    <xf numFmtId="38" fontId="93" fillId="0" borderId="76" xfId="2" applyFont="1" applyFill="1" applyBorder="1" applyAlignment="1" applyProtection="1">
      <alignment horizontal="left" vertical="center" wrapText="1"/>
    </xf>
    <xf numFmtId="38" fontId="93" fillId="0" borderId="42" xfId="2" applyFont="1" applyFill="1" applyBorder="1" applyAlignment="1" applyProtection="1">
      <alignment horizontal="left" vertical="center" wrapText="1"/>
    </xf>
    <xf numFmtId="38" fontId="86" fillId="0" borderId="42" xfId="2" applyFont="1" applyFill="1" applyBorder="1" applyAlignment="1" applyProtection="1">
      <alignment horizontal="left" vertical="center" wrapText="1"/>
    </xf>
    <xf numFmtId="38" fontId="93" fillId="0" borderId="94" xfId="2" applyFont="1" applyFill="1" applyBorder="1" applyAlignment="1" applyProtection="1">
      <alignment horizontal="right" vertical="center" shrinkToFit="1"/>
    </xf>
    <xf numFmtId="38" fontId="94" fillId="0" borderId="42" xfId="2" applyFont="1" applyFill="1" applyBorder="1" applyAlignment="1" applyProtection="1">
      <alignment horizontal="left" vertical="center" wrapText="1"/>
    </xf>
    <xf numFmtId="38" fontId="93" fillId="0" borderId="91" xfId="2" applyFont="1" applyFill="1" applyBorder="1" applyAlignment="1" applyProtection="1">
      <alignment horizontal="right" vertical="center" shrinkToFit="1"/>
    </xf>
    <xf numFmtId="0" fontId="10" fillId="0" borderId="114" xfId="6" applyFont="1" applyFill="1" applyBorder="1" applyAlignment="1">
      <alignment horizontal="right" vertical="center"/>
    </xf>
    <xf numFmtId="0" fontId="10" fillId="0" borderId="45" xfId="6" applyFont="1" applyFill="1" applyBorder="1" applyAlignment="1">
      <alignment horizontal="right" vertical="center"/>
    </xf>
    <xf numFmtId="0" fontId="10" fillId="0" borderId="115" xfId="6" applyFont="1" applyFill="1" applyBorder="1" applyAlignment="1">
      <alignment horizontal="left" vertical="center"/>
    </xf>
    <xf numFmtId="0" fontId="10" fillId="0" borderId="47" xfId="6" applyFont="1" applyFill="1" applyBorder="1" applyAlignment="1">
      <alignment horizontal="left" vertical="center"/>
    </xf>
    <xf numFmtId="184" fontId="86" fillId="5" borderId="9" xfId="2" applyNumberFormat="1" applyFont="1" applyFill="1" applyBorder="1" applyAlignment="1">
      <alignment horizontal="left" vertical="top" wrapText="1"/>
    </xf>
    <xf numFmtId="0" fontId="7" fillId="3" borderId="0" xfId="0" applyFont="1" applyFill="1">
      <alignment vertical="center"/>
    </xf>
    <xf numFmtId="0" fontId="9" fillId="0" borderId="6" xfId="0" applyFont="1" applyBorder="1" applyAlignment="1">
      <alignment horizontal="center" vertical="center"/>
    </xf>
    <xf numFmtId="0" fontId="9" fillId="0" borderId="4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52" fillId="0" borderId="0" xfId="0" applyFont="1" applyAlignment="1">
      <alignment horizontal="center" vertical="center"/>
    </xf>
    <xf numFmtId="0" fontId="16"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0" fillId="0" borderId="0" xfId="0" applyFont="1" applyAlignment="1">
      <alignment horizontal="right" vertical="center"/>
    </xf>
    <xf numFmtId="0" fontId="18" fillId="0" borderId="0" xfId="0" applyFont="1" applyAlignment="1">
      <alignment horizontal="left" vertical="center"/>
    </xf>
    <xf numFmtId="0" fontId="7" fillId="0" borderId="0" xfId="0" applyFont="1">
      <alignment vertical="center"/>
    </xf>
    <xf numFmtId="0" fontId="11" fillId="0" borderId="3" xfId="0" applyFont="1" applyBorder="1">
      <alignment vertical="center"/>
    </xf>
    <xf numFmtId="0" fontId="10" fillId="0" borderId="0" xfId="14" applyFont="1"/>
    <xf numFmtId="58" fontId="9" fillId="0" borderId="0" xfId="0" applyNumberFormat="1" applyFont="1" applyAlignment="1">
      <alignment horizontal="right"/>
    </xf>
    <xf numFmtId="0" fontId="9" fillId="0" borderId="0" xfId="14" applyFont="1" applyAlignment="1">
      <alignment horizontal="left"/>
    </xf>
    <xf numFmtId="0" fontId="9" fillId="0" borderId="0" xfId="14" applyFont="1"/>
    <xf numFmtId="0" fontId="103" fillId="0" borderId="0" xfId="0" applyFont="1" applyAlignment="1">
      <alignment horizontal="center" vertical="center"/>
    </xf>
    <xf numFmtId="0" fontId="9" fillId="0" borderId="0" xfId="14" applyFont="1" applyAlignment="1">
      <alignment vertical="center"/>
    </xf>
    <xf numFmtId="0" fontId="23" fillId="0" borderId="0" xfId="0" applyFont="1">
      <alignment vertical="center"/>
    </xf>
    <xf numFmtId="0" fontId="23" fillId="0" borderId="0" xfId="0" applyFont="1" applyAlignment="1">
      <alignment horizontal="center" vertical="center"/>
    </xf>
    <xf numFmtId="0" fontId="24" fillId="0" borderId="0" xfId="0" applyFont="1">
      <alignment vertical="center"/>
    </xf>
    <xf numFmtId="0" fontId="23" fillId="0" borderId="0" xfId="0" applyFont="1" applyAlignment="1">
      <alignment horizontal="left" vertical="center"/>
    </xf>
    <xf numFmtId="0" fontId="23" fillId="0" borderId="0" xfId="0" applyFont="1" applyAlignment="1">
      <alignment vertical="center" wrapText="1"/>
    </xf>
    <xf numFmtId="0" fontId="9" fillId="0" borderId="0" xfId="0" applyFont="1" applyAlignment="1">
      <alignment vertical="top"/>
    </xf>
    <xf numFmtId="0" fontId="23" fillId="0" borderId="0" xfId="12" applyFont="1">
      <alignment vertical="center"/>
    </xf>
    <xf numFmtId="0" fontId="106" fillId="0" borderId="0" xfId="12" applyFont="1">
      <alignment vertical="center"/>
    </xf>
    <xf numFmtId="0" fontId="10" fillId="0" borderId="0" xfId="12" applyFont="1" applyAlignment="1">
      <alignment vertical="center" wrapText="1"/>
    </xf>
    <xf numFmtId="0" fontId="44" fillId="0" borderId="0" xfId="12" applyFont="1" applyAlignment="1">
      <alignment vertical="center" wrapText="1"/>
    </xf>
    <xf numFmtId="0" fontId="44" fillId="0" borderId="0" xfId="12" applyFont="1">
      <alignment vertical="center"/>
    </xf>
    <xf numFmtId="0" fontId="23" fillId="0" borderId="0" xfId="12" applyFont="1" applyAlignment="1">
      <alignment vertical="top"/>
    </xf>
    <xf numFmtId="0" fontId="23" fillId="0" borderId="0" xfId="12" applyFont="1" applyAlignment="1">
      <alignment horizontal="center" vertical="center"/>
    </xf>
    <xf numFmtId="0" fontId="26" fillId="0" borderId="0" xfId="12" applyFont="1" applyAlignment="1">
      <alignment horizontal="left" vertical="center" wrapText="1"/>
    </xf>
    <xf numFmtId="0" fontId="23" fillId="0" borderId="0" xfId="12" applyFont="1" applyAlignment="1">
      <alignment vertical="center" wrapText="1"/>
    </xf>
    <xf numFmtId="0" fontId="26" fillId="0" borderId="0" xfId="12" applyFont="1">
      <alignment vertical="center"/>
    </xf>
    <xf numFmtId="0" fontId="26" fillId="0" borderId="0" xfId="12" applyFont="1" applyAlignment="1">
      <alignment vertical="center" wrapText="1"/>
    </xf>
    <xf numFmtId="58" fontId="9" fillId="7" borderId="0" xfId="0" applyNumberFormat="1" applyFont="1" applyFill="1" applyAlignment="1">
      <alignment horizontal="right" vertical="center"/>
    </xf>
    <xf numFmtId="0" fontId="23" fillId="7" borderId="0" xfId="0" applyFont="1" applyFill="1" applyAlignment="1">
      <alignment horizontal="center" vertical="center"/>
    </xf>
    <xf numFmtId="0" fontId="23" fillId="5" borderId="44" xfId="0" applyFont="1" applyFill="1" applyBorder="1" applyAlignment="1">
      <alignment horizontal="center" vertical="center"/>
    </xf>
    <xf numFmtId="0" fontId="9" fillId="5" borderId="1" xfId="0" applyFont="1" applyFill="1" applyBorder="1" applyAlignment="1">
      <alignment horizontal="center" vertical="center"/>
    </xf>
    <xf numFmtId="0" fontId="9" fillId="0" borderId="0" xfId="14" applyFont="1" applyAlignment="1" applyProtection="1">
      <alignment vertical="center"/>
    </xf>
    <xf numFmtId="0" fontId="88" fillId="0" borderId="0" xfId="0" applyFont="1" applyFill="1">
      <alignment vertical="center"/>
    </xf>
    <xf numFmtId="0" fontId="18" fillId="0" borderId="0" xfId="0" applyFont="1" applyFill="1">
      <alignment vertical="center"/>
    </xf>
    <xf numFmtId="0" fontId="91" fillId="13" borderId="44" xfId="0" applyFont="1" applyFill="1" applyBorder="1" applyAlignment="1" applyProtection="1">
      <alignment horizontal="center" vertical="center" shrinkToFit="1"/>
    </xf>
    <xf numFmtId="0" fontId="9" fillId="7" borderId="1" xfId="0" applyFont="1" applyFill="1" applyBorder="1" applyAlignment="1">
      <alignment vertical="center"/>
    </xf>
    <xf numFmtId="0" fontId="9" fillId="13" borderId="1" xfId="0" applyFont="1" applyFill="1" applyBorder="1" applyAlignment="1">
      <alignment vertical="center"/>
    </xf>
    <xf numFmtId="0" fontId="23" fillId="13" borderId="44" xfId="0" applyFont="1" applyFill="1" applyBorder="1" applyAlignment="1">
      <alignment horizontal="center" vertical="center"/>
    </xf>
    <xf numFmtId="0" fontId="23" fillId="13" borderId="0" xfId="0" applyFont="1" applyFill="1" applyAlignment="1">
      <alignment horizontal="center" vertical="center"/>
    </xf>
    <xf numFmtId="0" fontId="10" fillId="0" borderId="64" xfId="0" applyFont="1" applyFill="1" applyBorder="1" applyAlignment="1" applyProtection="1">
      <alignment horizontal="center" vertical="top" textRotation="255" wrapText="1"/>
    </xf>
    <xf numFmtId="0" fontId="10" fillId="0" borderId="44" xfId="0" applyFont="1" applyFill="1" applyBorder="1" applyAlignment="1" applyProtection="1">
      <alignment horizontal="center" vertical="top" textRotation="255" wrapText="1"/>
    </xf>
    <xf numFmtId="0" fontId="44" fillId="9" borderId="129" xfId="0" applyFont="1" applyFill="1" applyBorder="1" applyAlignment="1" applyProtection="1">
      <alignment horizontal="center" vertical="top" wrapText="1"/>
    </xf>
    <xf numFmtId="0" fontId="15" fillId="9" borderId="130" xfId="0" applyFont="1" applyFill="1" applyBorder="1" applyAlignment="1" applyProtection="1">
      <alignment horizontal="left" vertical="center" shrinkToFit="1"/>
    </xf>
    <xf numFmtId="0" fontId="72" fillId="3" borderId="131" xfId="0" applyFont="1" applyFill="1" applyBorder="1" applyAlignment="1" applyProtection="1">
      <alignment horizontal="center" vertical="center" wrapText="1"/>
    </xf>
    <xf numFmtId="0" fontId="9" fillId="8" borderId="44" xfId="0" applyFont="1" applyFill="1" applyBorder="1" applyAlignment="1">
      <alignment horizontal="left" vertical="center"/>
    </xf>
    <xf numFmtId="0" fontId="9" fillId="0" borderId="0" xfId="0" applyFont="1" applyFill="1" applyAlignment="1">
      <alignment horizontal="left"/>
    </xf>
    <xf numFmtId="184" fontId="48" fillId="0" borderId="9" xfId="2" applyNumberFormat="1" applyFont="1" applyFill="1" applyBorder="1" applyAlignment="1">
      <alignment horizontal="center" vertical="center" textRotation="255" shrinkToFit="1"/>
    </xf>
    <xf numFmtId="0" fontId="10" fillId="13" borderId="5" xfId="0" applyNumberFormat="1" applyFont="1" applyFill="1" applyBorder="1" applyAlignment="1">
      <alignment horizontal="right" vertical="center" shrinkToFit="1"/>
    </xf>
    <xf numFmtId="0" fontId="19" fillId="13" borderId="12" xfId="0" applyNumberFormat="1" applyFont="1" applyFill="1" applyBorder="1" applyAlignment="1">
      <alignment horizontal="center" vertical="center" shrinkToFit="1"/>
    </xf>
    <xf numFmtId="0" fontId="10" fillId="13" borderId="13" xfId="0" applyNumberFormat="1" applyFont="1" applyFill="1" applyBorder="1" applyAlignment="1">
      <alignment horizontal="left" vertical="center" shrinkToFit="1"/>
    </xf>
    <xf numFmtId="0" fontId="0" fillId="0" borderId="0" xfId="0" applyAlignment="1">
      <alignment horizontal="center" vertical="center"/>
    </xf>
    <xf numFmtId="0" fontId="88" fillId="0" borderId="0" xfId="0" applyFont="1" applyAlignment="1">
      <alignment horizontal="center" vertical="center"/>
    </xf>
    <xf numFmtId="0" fontId="0" fillId="0" borderId="0" xfId="0" applyFont="1" applyBorder="1" applyAlignment="1">
      <alignment vertical="center" wrapText="1"/>
    </xf>
    <xf numFmtId="0" fontId="0" fillId="0" borderId="0" xfId="0" applyFill="1">
      <alignment vertical="center"/>
    </xf>
    <xf numFmtId="0" fontId="0" fillId="0" borderId="0" xfId="0" applyFill="1" applyBorder="1" applyAlignment="1">
      <alignment horizontal="center" vertical="center"/>
    </xf>
    <xf numFmtId="0" fontId="11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46" xfId="0" applyFill="1" applyBorder="1" applyAlignment="1">
      <alignment vertical="center"/>
    </xf>
    <xf numFmtId="0" fontId="110" fillId="0" borderId="46" xfId="0" applyFont="1" applyFill="1" applyBorder="1" applyAlignment="1">
      <alignment vertical="center"/>
    </xf>
    <xf numFmtId="0" fontId="0" fillId="0" borderId="46" xfId="0" applyFont="1" applyFill="1" applyBorder="1" applyAlignment="1">
      <alignment vertical="center" wrapText="1"/>
    </xf>
    <xf numFmtId="0" fontId="16" fillId="0" borderId="46" xfId="0" applyFont="1" applyFill="1" applyBorder="1" applyAlignment="1">
      <alignment vertical="center" wrapText="1"/>
    </xf>
    <xf numFmtId="0" fontId="16" fillId="0" borderId="0" xfId="0" applyFont="1" applyFill="1" applyBorder="1" applyAlignment="1">
      <alignment vertical="center"/>
    </xf>
    <xf numFmtId="0" fontId="91" fillId="13" borderId="0" xfId="0" applyFont="1" applyFill="1" applyBorder="1" applyAlignment="1" applyProtection="1">
      <alignment horizontal="center" vertical="center"/>
    </xf>
    <xf numFmtId="0" fontId="91" fillId="13" borderId="6" xfId="0" applyFont="1" applyFill="1" applyBorder="1" applyAlignment="1" applyProtection="1">
      <alignment horizontal="center" vertical="center"/>
    </xf>
    <xf numFmtId="0" fontId="10" fillId="0" borderId="45" xfId="6" applyFont="1" applyFill="1" applyBorder="1" applyAlignment="1">
      <alignment vertical="center"/>
    </xf>
    <xf numFmtId="0" fontId="10" fillId="0" borderId="47" xfId="6" applyFont="1" applyFill="1" applyBorder="1" applyAlignment="1">
      <alignment vertical="center"/>
    </xf>
    <xf numFmtId="0" fontId="10" fillId="0" borderId="44" xfId="6" applyFont="1" applyFill="1" applyBorder="1" applyAlignment="1">
      <alignment vertical="center"/>
    </xf>
    <xf numFmtId="0" fontId="7" fillId="3" borderId="0" xfId="0" applyFont="1" applyFill="1">
      <alignment vertical="center"/>
    </xf>
    <xf numFmtId="0" fontId="11" fillId="0" borderId="7" xfId="0" applyFont="1" applyBorder="1">
      <alignment vertical="center"/>
    </xf>
    <xf numFmtId="0" fontId="6" fillId="0" borderId="44" xfId="0" applyFont="1" applyFill="1" applyBorder="1" applyAlignment="1">
      <alignment horizontal="left" vertical="center" wrapText="1"/>
    </xf>
    <xf numFmtId="0" fontId="6" fillId="0" borderId="7" xfId="0" applyFont="1" applyFill="1" applyBorder="1" applyAlignment="1">
      <alignment horizontal="center" vertical="center"/>
    </xf>
    <xf numFmtId="0" fontId="6" fillId="2" borderId="44" xfId="0" applyFont="1" applyFill="1" applyBorder="1" applyAlignment="1">
      <alignment horizontal="center" vertical="center" shrinkToFit="1"/>
    </xf>
    <xf numFmtId="0" fontId="11" fillId="0" borderId="9" xfId="0" applyFont="1" applyBorder="1" applyAlignment="1">
      <alignment vertical="center"/>
    </xf>
    <xf numFmtId="0" fontId="11" fillId="0" borderId="11" xfId="0" applyFont="1" applyBorder="1" applyAlignment="1">
      <alignment vertical="center"/>
    </xf>
    <xf numFmtId="0" fontId="11" fillId="0" borderId="5" xfId="0" applyFont="1" applyBorder="1" applyAlignment="1">
      <alignment vertical="center"/>
    </xf>
    <xf numFmtId="0" fontId="116" fillId="11" borderId="44" xfId="0" applyFont="1" applyFill="1" applyBorder="1" applyAlignment="1">
      <alignment horizontal="center" vertical="center"/>
    </xf>
    <xf numFmtId="0" fontId="8" fillId="0" borderId="0" xfId="0" applyFont="1" applyFill="1" applyBorder="1">
      <alignment vertical="center"/>
    </xf>
    <xf numFmtId="0" fontId="55" fillId="0" borderId="0" xfId="0" applyFont="1" applyFill="1" applyBorder="1" applyAlignment="1">
      <alignment vertical="center" wrapText="1"/>
    </xf>
    <xf numFmtId="0" fontId="13" fillId="0" borderId="0" xfId="0" applyFont="1" applyFill="1" applyBorder="1" applyAlignment="1">
      <alignment vertical="center" wrapText="1"/>
    </xf>
    <xf numFmtId="38" fontId="0" fillId="13" borderId="44" xfId="2" applyFont="1" applyFill="1" applyBorder="1">
      <alignment vertical="center"/>
    </xf>
    <xf numFmtId="0" fontId="118" fillId="0" borderId="44" xfId="18" applyFont="1" applyFill="1" applyBorder="1" applyAlignment="1">
      <alignment horizontal="left" vertical="center"/>
    </xf>
    <xf numFmtId="0" fontId="118" fillId="0" borderId="44" xfId="18" applyFont="1" applyBorder="1" applyAlignment="1">
      <alignment vertical="center" wrapText="1"/>
    </xf>
    <xf numFmtId="0" fontId="118" fillId="14" borderId="3" xfId="18" applyFont="1" applyFill="1" applyBorder="1" applyAlignment="1">
      <alignment vertical="center" wrapText="1"/>
    </xf>
    <xf numFmtId="0" fontId="118" fillId="0" borderId="1" xfId="18" applyFont="1" applyBorder="1" applyAlignment="1">
      <alignment vertical="center" wrapText="1"/>
    </xf>
    <xf numFmtId="0" fontId="118" fillId="0" borderId="49" xfId="18" applyFont="1" applyBorder="1">
      <alignment vertical="center"/>
    </xf>
    <xf numFmtId="0" fontId="118" fillId="0" borderId="44" xfId="18" applyFont="1" applyBorder="1">
      <alignment vertical="center"/>
    </xf>
    <xf numFmtId="0" fontId="0" fillId="0" borderId="47" xfId="0" applyFill="1" applyBorder="1" applyAlignment="1" applyProtection="1">
      <alignment vertical="center" shrinkToFit="1"/>
    </xf>
    <xf numFmtId="0" fontId="0" fillId="0" borderId="0" xfId="0">
      <alignment vertical="center"/>
    </xf>
    <xf numFmtId="0" fontId="44" fillId="0" borderId="0" xfId="0" applyFont="1">
      <alignment vertical="center"/>
    </xf>
    <xf numFmtId="0" fontId="10" fillId="0" borderId="0" xfId="14" applyFont="1" applyAlignment="1">
      <alignment wrapText="1"/>
    </xf>
    <xf numFmtId="0" fontId="3" fillId="0" borderId="47" xfId="0" applyFont="1" applyBorder="1" applyAlignment="1">
      <alignment vertical="center" shrinkToFit="1"/>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12" xfId="0" applyFont="1" applyBorder="1" applyAlignment="1">
      <alignment horizontal="left" vertical="center"/>
    </xf>
    <xf numFmtId="0" fontId="16" fillId="0" borderId="0" xfId="0" applyFont="1">
      <alignment vertical="center"/>
    </xf>
    <xf numFmtId="0" fontId="9" fillId="0" borderId="117" xfId="0" applyFont="1" applyFill="1" applyBorder="1" applyAlignment="1" applyProtection="1">
      <alignment vertical="top" wrapText="1"/>
    </xf>
    <xf numFmtId="0" fontId="9" fillId="0" borderId="11" xfId="0" applyFont="1" applyFill="1" applyBorder="1" applyAlignment="1" applyProtection="1">
      <alignment vertical="top" wrapText="1"/>
    </xf>
    <xf numFmtId="0" fontId="9" fillId="0" borderId="3" xfId="0" applyFont="1" applyFill="1" applyBorder="1" applyAlignment="1" applyProtection="1">
      <alignment vertical="top"/>
    </xf>
    <xf numFmtId="0" fontId="9" fillId="0" borderId="12" xfId="0" applyFont="1" applyFill="1" applyBorder="1" applyAlignment="1" applyProtection="1">
      <alignment vertical="center"/>
    </xf>
    <xf numFmtId="0" fontId="9" fillId="0" borderId="12" xfId="0" applyFont="1" applyFill="1" applyBorder="1" applyAlignment="1" applyProtection="1">
      <alignment vertical="top"/>
    </xf>
    <xf numFmtId="0" fontId="17" fillId="13" borderId="44" xfId="0" applyFont="1" applyFill="1" applyBorder="1" applyAlignment="1" applyProtection="1">
      <alignment horizontal="center" vertical="center" shrinkToFit="1"/>
    </xf>
    <xf numFmtId="0" fontId="17" fillId="13" borderId="65" xfId="0" applyFont="1" applyFill="1" applyBorder="1" applyAlignment="1" applyProtection="1">
      <alignment horizontal="center" vertical="center" shrinkToFit="1"/>
    </xf>
    <xf numFmtId="0" fontId="9" fillId="13" borderId="106" xfId="0" applyFont="1" applyFill="1" applyBorder="1" applyAlignment="1" applyProtection="1">
      <alignment horizontal="center" vertical="center"/>
    </xf>
    <xf numFmtId="0" fontId="9" fillId="13" borderId="20" xfId="0" applyFont="1" applyFill="1" applyBorder="1" applyAlignment="1" applyProtection="1">
      <alignment horizontal="center" vertical="center"/>
    </xf>
    <xf numFmtId="0" fontId="10" fillId="13" borderId="12" xfId="0" applyNumberFormat="1" applyFont="1" applyFill="1" applyBorder="1" applyAlignment="1">
      <alignment horizontal="center" vertical="center" shrinkToFit="1"/>
    </xf>
    <xf numFmtId="178" fontId="79" fillId="0" borderId="9" xfId="2" applyNumberFormat="1" applyFont="1" applyFill="1" applyBorder="1" applyAlignment="1">
      <alignment vertical="center" shrinkToFit="1"/>
    </xf>
    <xf numFmtId="0" fontId="79" fillId="0" borderId="6" xfId="0" applyFont="1" applyBorder="1" applyAlignment="1">
      <alignment vertical="center" shrinkToFit="1"/>
    </xf>
    <xf numFmtId="0" fontId="79" fillId="0" borderId="48" xfId="0" applyFont="1" applyBorder="1" applyAlignment="1">
      <alignment vertical="center" shrinkToFit="1"/>
    </xf>
    <xf numFmtId="178" fontId="79" fillId="13" borderId="16" xfId="2" applyNumberFormat="1" applyFont="1" applyFill="1" applyBorder="1" applyAlignment="1">
      <alignment vertical="center" shrinkToFit="1"/>
    </xf>
    <xf numFmtId="0" fontId="87" fillId="13" borderId="42" xfId="0" applyFont="1" applyFill="1" applyBorder="1" applyAlignment="1">
      <alignment horizontal="left" vertical="center" shrinkToFit="1"/>
    </xf>
    <xf numFmtId="0" fontId="46" fillId="13" borderId="42" xfId="0" applyFont="1" applyFill="1" applyBorder="1" applyAlignment="1">
      <alignment horizontal="left" vertical="center" shrinkToFit="1"/>
    </xf>
    <xf numFmtId="0" fontId="75" fillId="13" borderId="42" xfId="0" applyFont="1" applyFill="1" applyBorder="1">
      <alignment vertical="center"/>
    </xf>
    <xf numFmtId="0" fontId="88" fillId="13" borderId="76" xfId="0" applyFont="1" applyFill="1" applyBorder="1" applyAlignment="1">
      <alignment vertical="center" shrinkToFit="1"/>
    </xf>
    <xf numFmtId="0" fontId="32" fillId="13" borderId="42" xfId="0" applyFont="1" applyFill="1" applyBorder="1">
      <alignment vertical="center"/>
    </xf>
    <xf numFmtId="0" fontId="89" fillId="13" borderId="42" xfId="15" applyFont="1" applyFill="1" applyBorder="1" applyAlignment="1" applyProtection="1">
      <alignment vertical="center" wrapText="1"/>
      <protection locked="0"/>
    </xf>
    <xf numFmtId="0" fontId="88" fillId="13" borderId="42" xfId="0" applyFont="1" applyFill="1" applyBorder="1" applyAlignment="1">
      <alignment vertical="center" shrinkToFit="1"/>
    </xf>
    <xf numFmtId="0" fontId="73" fillId="13" borderId="42" xfId="0" applyFont="1" applyFill="1" applyBorder="1">
      <alignment vertical="center"/>
    </xf>
    <xf numFmtId="0" fontId="25" fillId="13" borderId="42" xfId="0" applyFont="1" applyFill="1" applyBorder="1">
      <alignment vertical="center"/>
    </xf>
    <xf numFmtId="0" fontId="91" fillId="13" borderId="47" xfId="0" applyFont="1" applyFill="1" applyBorder="1" applyAlignment="1" applyProtection="1">
      <alignment horizontal="center" vertical="center"/>
    </xf>
    <xf numFmtId="192" fontId="91" fillId="13" borderId="47" xfId="0" applyNumberFormat="1" applyFont="1" applyFill="1" applyBorder="1" applyAlignment="1" applyProtection="1">
      <alignment horizontal="center" vertical="center" wrapText="1"/>
    </xf>
    <xf numFmtId="0" fontId="88" fillId="13" borderId="0" xfId="0" applyFont="1" applyFill="1">
      <alignment vertical="center"/>
    </xf>
    <xf numFmtId="0" fontId="9" fillId="13" borderId="9" xfId="0" applyFont="1" applyFill="1" applyBorder="1" applyAlignment="1">
      <alignment vertical="center"/>
    </xf>
    <xf numFmtId="0" fontId="9" fillId="13" borderId="6" xfId="0" applyFont="1" applyFill="1" applyBorder="1" applyAlignment="1">
      <alignment vertical="center"/>
    </xf>
    <xf numFmtId="0" fontId="9" fillId="13" borderId="48" xfId="0" applyFont="1" applyFill="1" applyBorder="1" applyAlignment="1">
      <alignment vertical="center"/>
    </xf>
    <xf numFmtId="0" fontId="9" fillId="13" borderId="11" xfId="0" applyFont="1" applyFill="1" applyBorder="1" applyAlignment="1">
      <alignment vertical="center"/>
    </xf>
    <xf numFmtId="0" fontId="9" fillId="13" borderId="0" xfId="0" applyFont="1" applyFill="1" applyBorder="1" applyAlignment="1">
      <alignment vertical="center"/>
    </xf>
    <xf numFmtId="0" fontId="9" fillId="13" borderId="8" xfId="0" applyFont="1" applyFill="1" applyBorder="1" applyAlignment="1">
      <alignment vertical="center"/>
    </xf>
    <xf numFmtId="0" fontId="9" fillId="13" borderId="5" xfId="0" applyFont="1" applyFill="1" applyBorder="1" applyAlignment="1">
      <alignment vertical="center"/>
    </xf>
    <xf numFmtId="0" fontId="9" fillId="13" borderId="12" xfId="0" applyFont="1" applyFill="1" applyBorder="1" applyAlignment="1">
      <alignment vertical="center"/>
    </xf>
    <xf numFmtId="0" fontId="9" fillId="13" borderId="13" xfId="0" applyFont="1" applyFill="1" applyBorder="1" applyAlignment="1">
      <alignment vertical="center"/>
    </xf>
    <xf numFmtId="0" fontId="17" fillId="13" borderId="56" xfId="0" applyFont="1" applyFill="1" applyBorder="1" applyAlignment="1">
      <alignment horizontal="center" vertical="center" wrapText="1"/>
    </xf>
    <xf numFmtId="0" fontId="17" fillId="13" borderId="57" xfId="0" applyFont="1" applyFill="1" applyBorder="1" applyAlignment="1">
      <alignment horizontal="center" vertical="center" wrapText="1"/>
    </xf>
    <xf numFmtId="0" fontId="38" fillId="13" borderId="44" xfId="6" applyFont="1" applyFill="1" applyBorder="1" applyAlignment="1">
      <alignment horizontal="center" vertical="center" wrapText="1" shrinkToFit="1"/>
    </xf>
    <xf numFmtId="0" fontId="38" fillId="13" borderId="44" xfId="6" applyFont="1" applyFill="1" applyBorder="1" applyAlignment="1">
      <alignment vertical="center" wrapText="1" shrinkToFit="1"/>
    </xf>
    <xf numFmtId="0" fontId="10" fillId="0" borderId="0" xfId="6" applyFont="1" applyFill="1">
      <alignment vertical="center"/>
    </xf>
    <xf numFmtId="0" fontId="38" fillId="13" borderId="44" xfId="6" applyFont="1" applyFill="1" applyBorder="1" applyAlignment="1">
      <alignment horizontal="center" vertical="center"/>
    </xf>
    <xf numFmtId="0" fontId="38" fillId="13" borderId="118" xfId="6" applyFont="1" applyFill="1" applyBorder="1" applyAlignment="1">
      <alignment vertical="center"/>
    </xf>
    <xf numFmtId="0" fontId="38" fillId="13" borderId="46" xfId="6" applyFont="1" applyFill="1" applyBorder="1" applyAlignment="1">
      <alignment vertical="center"/>
    </xf>
    <xf numFmtId="0" fontId="10" fillId="0" borderId="49" xfId="6" applyFont="1" applyFill="1" applyBorder="1" applyAlignment="1">
      <alignment vertical="top"/>
    </xf>
    <xf numFmtId="0" fontId="10" fillId="0" borderId="9" xfId="6" applyFont="1" applyFill="1" applyBorder="1" applyAlignment="1">
      <alignment vertical="top"/>
    </xf>
    <xf numFmtId="0" fontId="10" fillId="0" borderId="6" xfId="6" applyFont="1" applyFill="1" applyBorder="1" applyAlignment="1">
      <alignment vertical="top"/>
    </xf>
    <xf numFmtId="0" fontId="10" fillId="0" borderId="48" xfId="6" applyFont="1" applyFill="1" applyBorder="1" applyAlignment="1">
      <alignment vertical="top"/>
    </xf>
    <xf numFmtId="179" fontId="79" fillId="0" borderId="24" xfId="2" applyNumberFormat="1" applyFont="1" applyFill="1" applyBorder="1" applyAlignment="1">
      <alignment horizontal="right" vertical="center" shrinkToFit="1"/>
    </xf>
    <xf numFmtId="179" fontId="79" fillId="13" borderId="23" xfId="2" applyNumberFormat="1" applyFont="1" applyFill="1" applyBorder="1" applyAlignment="1">
      <alignment vertical="center" shrinkToFit="1"/>
    </xf>
    <xf numFmtId="0" fontId="9" fillId="13" borderId="6" xfId="0" applyFont="1" applyFill="1" applyBorder="1" applyAlignment="1">
      <alignment horizontal="center" vertical="center"/>
    </xf>
    <xf numFmtId="0" fontId="9" fillId="13" borderId="12" xfId="0" applyFont="1" applyFill="1" applyBorder="1" applyAlignment="1">
      <alignment horizontal="center" vertical="center"/>
    </xf>
    <xf numFmtId="0" fontId="9" fillId="0" borderId="0" xfId="14" applyFont="1" applyAlignment="1" applyProtection="1">
      <alignment horizontal="left"/>
    </xf>
    <xf numFmtId="0" fontId="24" fillId="0" borderId="0" xfId="0" applyFont="1" applyAlignment="1" applyProtection="1">
      <alignment horizontal="left"/>
    </xf>
    <xf numFmtId="0" fontId="28" fillId="0" borderId="0" xfId="14" applyFont="1" applyAlignment="1"/>
    <xf numFmtId="0" fontId="53" fillId="0" borderId="27" xfId="0" applyFont="1" applyBorder="1" applyAlignment="1">
      <alignment horizontal="center" vertical="center" wrapText="1"/>
    </xf>
    <xf numFmtId="0" fontId="7" fillId="3" borderId="0" xfId="0" applyFont="1" applyFill="1">
      <alignment vertical="center"/>
    </xf>
    <xf numFmtId="0" fontId="15" fillId="12" borderId="132" xfId="0" applyFont="1" applyFill="1" applyBorder="1" applyAlignment="1" applyProtection="1">
      <alignment horizontal="left" vertical="center" shrinkToFit="1"/>
    </xf>
    <xf numFmtId="0" fontId="60" fillId="0" borderId="0" xfId="0" applyFont="1" applyFill="1" applyBorder="1" applyAlignment="1">
      <alignment horizontal="centerContinuous" vertical="center" wrapText="1"/>
    </xf>
    <xf numFmtId="0" fontId="59" fillId="0" borderId="0" xfId="0" applyFont="1" applyFill="1" applyBorder="1" applyAlignment="1">
      <alignment horizontal="centerContinuous" vertical="center" wrapText="1"/>
    </xf>
    <xf numFmtId="0" fontId="126" fillId="10" borderId="101" xfId="14" applyFont="1" applyFill="1" applyBorder="1" applyAlignment="1" applyProtection="1">
      <alignment vertical="center"/>
    </xf>
    <xf numFmtId="0" fontId="126" fillId="10" borderId="102" xfId="14" applyFont="1" applyFill="1" applyBorder="1" applyAlignment="1" applyProtection="1">
      <alignment vertical="center"/>
    </xf>
    <xf numFmtId="0" fontId="24" fillId="5" borderId="0" xfId="0" applyFont="1" applyFill="1" applyAlignment="1">
      <alignment horizontal="right"/>
    </xf>
    <xf numFmtId="0" fontId="9" fillId="5" borderId="0" xfId="0" applyFont="1" applyFill="1" applyAlignment="1">
      <alignment horizontal="right" vertical="center"/>
    </xf>
    <xf numFmtId="0" fontId="11" fillId="0" borderId="44" xfId="0" applyFont="1" applyBorder="1" applyAlignment="1">
      <alignment horizontal="center" vertical="center" wrapText="1"/>
    </xf>
    <xf numFmtId="0" fontId="11" fillId="0" borderId="49" xfId="0" applyFont="1" applyBorder="1" applyAlignment="1">
      <alignment horizontal="center" vertical="center" wrapText="1"/>
    </xf>
    <xf numFmtId="0" fontId="128" fillId="0" borderId="0" xfId="0" applyFont="1">
      <alignment vertical="center"/>
    </xf>
    <xf numFmtId="0" fontId="129" fillId="0" borderId="0" xfId="6" applyFont="1">
      <alignment vertical="center"/>
    </xf>
    <xf numFmtId="0" fontId="130" fillId="0" borderId="0" xfId="5" applyFont="1">
      <alignment vertical="center"/>
    </xf>
    <xf numFmtId="0" fontId="131" fillId="15" borderId="0" xfId="5" applyFont="1" applyFill="1">
      <alignment vertical="center"/>
    </xf>
    <xf numFmtId="0" fontId="129" fillId="7" borderId="134" xfId="6" applyFont="1" applyFill="1" applyBorder="1">
      <alignment vertical="center"/>
    </xf>
    <xf numFmtId="0" fontId="129" fillId="7" borderId="135" xfId="6" applyFont="1" applyFill="1" applyBorder="1">
      <alignment vertical="center"/>
    </xf>
    <xf numFmtId="0" fontId="130" fillId="0" borderId="137" xfId="5" applyFont="1" applyBorder="1">
      <alignment vertical="center"/>
    </xf>
    <xf numFmtId="0" fontId="129" fillId="0" borderId="138" xfId="6" applyFont="1" applyBorder="1" applyAlignment="1">
      <alignment vertical="center" shrinkToFit="1"/>
    </xf>
    <xf numFmtId="0" fontId="130" fillId="0" borderId="139" xfId="5" applyFont="1" applyBorder="1">
      <alignment vertical="center"/>
    </xf>
    <xf numFmtId="0" fontId="130" fillId="5" borderId="119" xfId="5" applyFont="1" applyFill="1" applyBorder="1" applyAlignment="1">
      <alignment horizontal="center" vertical="center"/>
    </xf>
    <xf numFmtId="0" fontId="129" fillId="16" borderId="44" xfId="6" applyFont="1" applyFill="1" applyBorder="1" applyAlignment="1">
      <alignment horizontal="center" vertical="center" shrinkToFit="1"/>
    </xf>
    <xf numFmtId="0" fontId="130" fillId="0" borderId="141" xfId="5" applyFont="1" applyBorder="1">
      <alignment vertical="center"/>
    </xf>
    <xf numFmtId="0" fontId="130" fillId="0" borderId="139" xfId="5" applyFont="1" applyBorder="1" applyAlignment="1">
      <alignment vertical="center" shrinkToFit="1"/>
    </xf>
    <xf numFmtId="0" fontId="130" fillId="5" borderId="143" xfId="5" applyFont="1" applyFill="1" applyBorder="1" applyAlignment="1">
      <alignment horizontal="center" vertical="center"/>
    </xf>
    <xf numFmtId="0" fontId="129" fillId="0" borderId="120" xfId="6" applyFont="1" applyBorder="1">
      <alignment vertical="center"/>
    </xf>
    <xf numFmtId="0" fontId="129" fillId="0" borderId="139" xfId="6" applyFont="1" applyBorder="1">
      <alignment vertical="center"/>
    </xf>
    <xf numFmtId="0" fontId="129" fillId="0" borderId="8" xfId="6" applyFont="1" applyBorder="1">
      <alignment vertical="center"/>
    </xf>
    <xf numFmtId="0" fontId="129" fillId="0" borderId="11" xfId="6" applyFont="1" applyBorder="1">
      <alignment vertical="center"/>
    </xf>
    <xf numFmtId="0" fontId="129" fillId="0" borderId="3" xfId="6" applyFont="1" applyBorder="1">
      <alignment vertical="center"/>
    </xf>
    <xf numFmtId="0" fontId="129" fillId="0" borderId="136" xfId="6" applyFont="1" applyBorder="1">
      <alignment vertical="center"/>
    </xf>
    <xf numFmtId="0" fontId="129" fillId="0" borderId="138" xfId="6" applyFont="1" applyBorder="1">
      <alignment vertical="center"/>
    </xf>
    <xf numFmtId="0" fontId="11" fillId="0" borderId="144" xfId="6" applyFont="1" applyBorder="1" applyAlignment="1">
      <alignment vertical="center" wrapText="1"/>
    </xf>
    <xf numFmtId="0" fontId="129" fillId="0" borderId="48" xfId="6" applyFont="1" applyBorder="1">
      <alignment vertical="center"/>
    </xf>
    <xf numFmtId="0" fontId="130" fillId="0" borderId="125" xfId="6" applyFont="1" applyBorder="1">
      <alignment vertical="center"/>
    </xf>
    <xf numFmtId="0" fontId="129" fillId="0" borderId="137" xfId="6" applyFont="1" applyBorder="1">
      <alignment vertical="center"/>
    </xf>
    <xf numFmtId="0" fontId="129" fillId="0" borderId="5" xfId="6" applyFont="1" applyBorder="1">
      <alignment vertical="center"/>
    </xf>
    <xf numFmtId="0" fontId="129" fillId="0" borderId="145" xfId="6" applyFont="1" applyBorder="1">
      <alignment vertical="center"/>
    </xf>
    <xf numFmtId="0" fontId="130" fillId="0" borderId="6" xfId="6" applyFont="1" applyBorder="1" applyAlignment="1">
      <alignment vertical="center" wrapText="1"/>
    </xf>
    <xf numFmtId="0" fontId="129" fillId="0" borderId="119" xfId="6" applyFont="1" applyBorder="1">
      <alignment vertical="center"/>
    </xf>
    <xf numFmtId="0" fontId="129" fillId="0" borderId="49" xfId="6" applyFont="1" applyBorder="1">
      <alignment vertical="center"/>
    </xf>
    <xf numFmtId="0" fontId="129" fillId="5" borderId="45" xfId="6" applyFont="1" applyFill="1" applyBorder="1" applyAlignment="1">
      <alignment vertical="center" wrapText="1"/>
    </xf>
    <xf numFmtId="0" fontId="129" fillId="5" borderId="46" xfId="6" applyFont="1" applyFill="1" applyBorder="1" applyAlignment="1">
      <alignment vertical="center" wrapText="1" shrinkToFit="1"/>
    </xf>
    <xf numFmtId="0" fontId="129" fillId="5" borderId="44" xfId="6" applyFont="1" applyFill="1" applyBorder="1" applyAlignment="1">
      <alignment vertical="center" wrapText="1"/>
    </xf>
    <xf numFmtId="0" fontId="129" fillId="5" borderId="44" xfId="6" applyFont="1" applyFill="1" applyBorder="1" applyAlignment="1">
      <alignment horizontal="center" vertical="center" wrapText="1"/>
    </xf>
    <xf numFmtId="0" fontId="10" fillId="0" borderId="44" xfId="0" applyFont="1" applyBorder="1" applyAlignment="1">
      <alignment horizontal="center" vertical="top" textRotation="255" wrapText="1"/>
    </xf>
    <xf numFmtId="0" fontId="10" fillId="0" borderId="44" xfId="0" applyFont="1" applyBorder="1" applyAlignment="1">
      <alignment vertical="top" textRotation="255" wrapText="1"/>
    </xf>
    <xf numFmtId="0" fontId="129" fillId="17" borderId="12" xfId="6" applyFont="1" applyFill="1" applyBorder="1" applyAlignment="1">
      <alignment horizontal="center" vertical="center"/>
    </xf>
    <xf numFmtId="0" fontId="133" fillId="7" borderId="9" xfId="6" applyFont="1" applyFill="1" applyBorder="1">
      <alignment vertical="center"/>
    </xf>
    <xf numFmtId="0" fontId="129" fillId="7" borderId="6" xfId="6" applyFont="1" applyFill="1" applyBorder="1">
      <alignment vertical="center"/>
    </xf>
    <xf numFmtId="0" fontId="129" fillId="7" borderId="48" xfId="6" applyFont="1" applyFill="1" applyBorder="1">
      <alignment vertical="center"/>
    </xf>
    <xf numFmtId="0" fontId="129" fillId="5" borderId="0" xfId="6" applyFont="1" applyFill="1" applyAlignment="1">
      <alignment vertical="center" wrapText="1"/>
    </xf>
    <xf numFmtId="0" fontId="129" fillId="0" borderId="145" xfId="6" applyFont="1" applyBorder="1" applyAlignment="1">
      <alignment vertical="center" shrinkToFit="1"/>
    </xf>
    <xf numFmtId="0" fontId="129" fillId="0" borderId="119" xfId="6" applyFont="1" applyBorder="1" applyAlignment="1">
      <alignment vertical="center" shrinkToFit="1"/>
    </xf>
    <xf numFmtId="0" fontId="129" fillId="7" borderId="143" xfId="6" applyFont="1" applyFill="1" applyBorder="1" applyAlignment="1">
      <alignment vertical="center" shrinkToFit="1"/>
    </xf>
    <xf numFmtId="0" fontId="129" fillId="0" borderId="143" xfId="6" applyFont="1" applyBorder="1">
      <alignment vertical="center"/>
    </xf>
    <xf numFmtId="0" fontId="129" fillId="0" borderId="44" xfId="6" applyFont="1" applyBorder="1">
      <alignment vertical="center"/>
    </xf>
    <xf numFmtId="0" fontId="130" fillId="0" borderId="142" xfId="5" applyFont="1" applyBorder="1">
      <alignment vertical="center"/>
    </xf>
    <xf numFmtId="0" fontId="132" fillId="0" borderId="11" xfId="6" applyFont="1" applyBorder="1">
      <alignment vertical="center"/>
    </xf>
    <xf numFmtId="0" fontId="132" fillId="0" borderId="0" xfId="6" applyFont="1">
      <alignment vertical="center"/>
    </xf>
    <xf numFmtId="0" fontId="132" fillId="0" borderId="8" xfId="6" applyFont="1" applyBorder="1">
      <alignment vertical="center"/>
    </xf>
    <xf numFmtId="0" fontId="129" fillId="0" borderId="139" xfId="6" applyFont="1" applyBorder="1" applyAlignment="1">
      <alignment vertical="center" shrinkToFit="1"/>
    </xf>
    <xf numFmtId="0" fontId="129" fillId="7" borderId="139" xfId="6" applyFont="1" applyFill="1" applyBorder="1" applyAlignment="1">
      <alignment vertical="center" shrinkToFit="1"/>
    </xf>
    <xf numFmtId="0" fontId="129" fillId="0" borderId="149" xfId="6" applyFont="1" applyBorder="1">
      <alignment vertical="center"/>
    </xf>
    <xf numFmtId="0" fontId="129" fillId="0" borderId="150" xfId="6" applyFont="1" applyBorder="1" applyAlignment="1">
      <alignment vertical="center" shrinkToFit="1"/>
    </xf>
    <xf numFmtId="0" fontId="129" fillId="0" borderId="137" xfId="6" applyFont="1" applyBorder="1" applyAlignment="1">
      <alignment vertical="center" shrinkToFit="1"/>
    </xf>
    <xf numFmtId="0" fontId="129" fillId="7" borderId="137" xfId="6" applyFont="1" applyFill="1" applyBorder="1" applyAlignment="1">
      <alignment vertical="center" shrinkToFit="1"/>
    </xf>
    <xf numFmtId="0" fontId="11" fillId="0" borderId="151" xfId="6" applyFont="1" applyBorder="1" applyAlignment="1">
      <alignment vertical="center" wrapText="1"/>
    </xf>
    <xf numFmtId="0" fontId="129" fillId="6" borderId="120" xfId="6" applyFont="1" applyFill="1" applyBorder="1">
      <alignment vertical="center"/>
    </xf>
    <xf numFmtId="0" fontId="129" fillId="7" borderId="136" xfId="6" applyFont="1" applyFill="1" applyBorder="1" applyAlignment="1">
      <alignment vertical="center" shrinkToFit="1"/>
    </xf>
    <xf numFmtId="0" fontId="129" fillId="7" borderId="152" xfId="6" applyFont="1" applyFill="1" applyBorder="1" applyAlignment="1">
      <alignment vertical="center" shrinkToFit="1"/>
    </xf>
    <xf numFmtId="0" fontId="129" fillId="7" borderId="120" xfId="6" applyFont="1" applyFill="1" applyBorder="1" applyAlignment="1">
      <alignment vertical="center" shrinkToFit="1"/>
    </xf>
    <xf numFmtId="0" fontId="129" fillId="0" borderId="153" xfId="6" applyFont="1" applyBorder="1">
      <alignment vertical="center"/>
    </xf>
    <xf numFmtId="0" fontId="129" fillId="0" borderId="11" xfId="6" applyFont="1" applyBorder="1" applyAlignment="1">
      <alignment horizontal="left" vertical="center" indent="1"/>
    </xf>
    <xf numFmtId="0" fontId="129" fillId="0" borderId="0" xfId="6" applyFont="1" applyAlignment="1">
      <alignment horizontal="left" vertical="center" indent="1"/>
    </xf>
    <xf numFmtId="0" fontId="129" fillId="0" borderId="8" xfId="6" applyFont="1" applyBorder="1" applyAlignment="1">
      <alignment horizontal="left" vertical="center" indent="1"/>
    </xf>
    <xf numFmtId="0" fontId="132" fillId="0" borderId="11" xfId="6" applyFont="1" applyBorder="1" applyAlignment="1">
      <alignment horizontal="left" vertical="center" indent="2"/>
    </xf>
    <xf numFmtId="0" fontId="132" fillId="0" borderId="0" xfId="6" applyFont="1" applyAlignment="1">
      <alignment horizontal="left" vertical="center" indent="2"/>
    </xf>
    <xf numFmtId="0" fontId="132" fillId="0" borderId="8" xfId="6" applyFont="1" applyBorder="1" applyAlignment="1">
      <alignment horizontal="left" vertical="center" indent="2"/>
    </xf>
    <xf numFmtId="0" fontId="129" fillId="0" borderId="11" xfId="6" applyFont="1" applyBorder="1" applyAlignment="1">
      <alignment horizontal="left" vertical="center" indent="2"/>
    </xf>
    <xf numFmtId="0" fontId="129" fillId="0" borderId="0" xfId="6" applyFont="1" applyAlignment="1">
      <alignment horizontal="left" vertical="center" indent="2"/>
    </xf>
    <xf numFmtId="0" fontId="129" fillId="0" borderId="8" xfId="6" applyFont="1" applyBorder="1" applyAlignment="1">
      <alignment horizontal="left" vertical="center" indent="2"/>
    </xf>
    <xf numFmtId="0" fontId="129" fillId="5" borderId="49" xfId="6" applyFont="1" applyFill="1" applyBorder="1">
      <alignment vertical="center"/>
    </xf>
    <xf numFmtId="0" fontId="129" fillId="5" borderId="44" xfId="6" applyFont="1" applyFill="1" applyBorder="1">
      <alignment vertical="center"/>
    </xf>
    <xf numFmtId="0" fontId="129" fillId="0" borderId="45" xfId="6" applyFont="1" applyBorder="1">
      <alignment vertical="center"/>
    </xf>
    <xf numFmtId="0" fontId="129" fillId="0" borderId="140" xfId="6" applyFont="1" applyBorder="1">
      <alignment vertical="center"/>
    </xf>
    <xf numFmtId="0" fontId="129" fillId="0" borderId="7" xfId="6" applyFont="1" applyBorder="1">
      <alignment vertical="center"/>
    </xf>
    <xf numFmtId="0" fontId="129" fillId="0" borderId="154" xfId="6" applyFont="1" applyBorder="1">
      <alignment vertical="center"/>
    </xf>
    <xf numFmtId="0" fontId="129" fillId="0" borderId="5" xfId="6" applyFont="1" applyBorder="1" applyAlignment="1">
      <alignment horizontal="left" vertical="center" indent="2"/>
    </xf>
    <xf numFmtId="0" fontId="129" fillId="0" borderId="12" xfId="6" applyFont="1" applyBorder="1" applyAlignment="1">
      <alignment horizontal="left" vertical="center" indent="1"/>
    </xf>
    <xf numFmtId="0" fontId="129" fillId="0" borderId="13" xfId="6" applyFont="1" applyBorder="1" applyAlignment="1">
      <alignment horizontal="left" vertical="center" indent="1"/>
    </xf>
    <xf numFmtId="0" fontId="130" fillId="0" borderId="138" xfId="5" applyFont="1" applyBorder="1" applyAlignment="1">
      <alignment vertical="center" shrinkToFit="1"/>
    </xf>
    <xf numFmtId="0" fontId="129" fillId="7" borderId="136" xfId="6" applyFont="1" applyFill="1" applyBorder="1">
      <alignment vertical="center"/>
    </xf>
    <xf numFmtId="0" fontId="129" fillId="0" borderId="139" xfId="5" applyFont="1" applyBorder="1">
      <alignment vertical="center"/>
    </xf>
    <xf numFmtId="0" fontId="130" fillId="0" borderId="142" xfId="5" applyFont="1" applyBorder="1" applyAlignment="1">
      <alignment horizontal="right" vertical="center"/>
    </xf>
    <xf numFmtId="49" fontId="129" fillId="0" borderId="139" xfId="6" applyNumberFormat="1" applyFont="1" applyBorder="1" applyAlignment="1">
      <alignment horizontal="right" vertical="center"/>
    </xf>
    <xf numFmtId="49" fontId="129" fillId="0" borderId="0" xfId="6" applyNumberFormat="1" applyFont="1" applyAlignment="1">
      <alignment horizontal="right" vertical="center"/>
    </xf>
    <xf numFmtId="0" fontId="130" fillId="0" borderId="149" xfId="5" applyFont="1" applyBorder="1">
      <alignment vertical="center"/>
    </xf>
    <xf numFmtId="0" fontId="129" fillId="7" borderId="155" xfId="6" applyFont="1" applyFill="1" applyBorder="1">
      <alignment vertical="center"/>
    </xf>
    <xf numFmtId="0" fontId="129" fillId="7" borderId="156" xfId="6" applyFont="1" applyFill="1" applyBorder="1">
      <alignment vertical="center"/>
    </xf>
    <xf numFmtId="0" fontId="129" fillId="7" borderId="157" xfId="6" applyFont="1" applyFill="1" applyBorder="1">
      <alignment vertical="center"/>
    </xf>
    <xf numFmtId="0" fontId="129" fillId="7" borderId="158" xfId="6" applyFont="1" applyFill="1" applyBorder="1">
      <alignment vertical="center"/>
    </xf>
    <xf numFmtId="0" fontId="131" fillId="15" borderId="0" xfId="6" applyFont="1" applyFill="1">
      <alignment vertical="center"/>
    </xf>
    <xf numFmtId="0" fontId="130" fillId="0" borderId="44" xfId="5" applyFont="1" applyBorder="1" applyAlignment="1">
      <alignment horizontal="right" vertical="center"/>
    </xf>
    <xf numFmtId="0" fontId="130" fillId="0" borderId="44" xfId="5" applyFont="1" applyBorder="1">
      <alignment vertical="center"/>
    </xf>
    <xf numFmtId="0" fontId="0" fillId="0" borderId="0" xfId="0" applyBorder="1">
      <alignment vertical="center"/>
    </xf>
    <xf numFmtId="0" fontId="10" fillId="0" borderId="0" xfId="0" applyFont="1" applyBorder="1">
      <alignment vertical="center"/>
    </xf>
    <xf numFmtId="0" fontId="18" fillId="0" borderId="0" xfId="0" applyFont="1" applyBorder="1" applyAlignment="1">
      <alignment horizontal="right" vertical="center"/>
    </xf>
    <xf numFmtId="0" fontId="16" fillId="0" borderId="0" xfId="0" applyFont="1" applyBorder="1">
      <alignment vertical="center"/>
    </xf>
    <xf numFmtId="0" fontId="9" fillId="0" borderId="0" xfId="0" applyFont="1" applyBorder="1">
      <alignment vertical="center"/>
    </xf>
    <xf numFmtId="0" fontId="23" fillId="0" borderId="0" xfId="0" applyFont="1" applyAlignment="1">
      <alignment horizontal="left" vertical="center"/>
    </xf>
    <xf numFmtId="0" fontId="9" fillId="0" borderId="0" xfId="0" applyFont="1" applyAlignment="1">
      <alignment horizontal="center" vertical="center"/>
    </xf>
    <xf numFmtId="0" fontId="98" fillId="7" borderId="42" xfId="0" applyFont="1" applyFill="1" applyBorder="1" applyAlignment="1">
      <alignment horizontal="center" vertical="center" wrapText="1" shrinkToFit="1"/>
    </xf>
    <xf numFmtId="0" fontId="32" fillId="0" borderId="9" xfId="15" applyFont="1" applyBorder="1" applyAlignment="1" applyProtection="1">
      <alignment horizontal="center" vertical="center" wrapText="1"/>
      <protection locked="0"/>
    </xf>
    <xf numFmtId="0" fontId="32" fillId="13" borderId="98" xfId="0" applyFont="1" applyFill="1" applyBorder="1">
      <alignment vertical="center"/>
    </xf>
    <xf numFmtId="0" fontId="25" fillId="13" borderId="98" xfId="0" applyFont="1" applyFill="1" applyBorder="1">
      <alignment vertical="center"/>
    </xf>
    <xf numFmtId="0" fontId="25" fillId="13" borderId="44" xfId="0" applyFont="1" applyFill="1" applyBorder="1">
      <alignment vertical="center"/>
    </xf>
    <xf numFmtId="0" fontId="0" fillId="18" borderId="44" xfId="0" applyFill="1" applyBorder="1" applyAlignment="1" applyProtection="1">
      <alignment vertical="center"/>
    </xf>
    <xf numFmtId="0" fontId="7" fillId="3" borderId="0" xfId="0" applyFont="1" applyFill="1">
      <alignment vertical="center"/>
    </xf>
    <xf numFmtId="0" fontId="6" fillId="2" borderId="45" xfId="0" applyFont="1" applyFill="1" applyBorder="1" applyAlignment="1">
      <alignment horizontal="center" vertical="center"/>
    </xf>
    <xf numFmtId="0" fontId="6" fillId="2" borderId="47" xfId="0" applyFont="1" applyFill="1" applyBorder="1" applyAlignment="1">
      <alignment horizontal="center" vertical="center"/>
    </xf>
    <xf numFmtId="0" fontId="11" fillId="0" borderId="45" xfId="0" applyFont="1" applyBorder="1" applyAlignment="1">
      <alignment horizontal="left" vertical="center" wrapText="1"/>
    </xf>
    <xf numFmtId="0" fontId="11" fillId="0" borderId="47" xfId="0" applyFont="1" applyBorder="1" applyAlignment="1">
      <alignment horizontal="left" vertical="center" wrapText="1"/>
    </xf>
    <xf numFmtId="0" fontId="11" fillId="0" borderId="45" xfId="0" applyFont="1" applyBorder="1" applyAlignment="1">
      <alignment horizontal="left" vertical="center" shrinkToFit="1"/>
    </xf>
    <xf numFmtId="0" fontId="11" fillId="0" borderId="47" xfId="0" applyFont="1" applyBorder="1" applyAlignment="1">
      <alignment horizontal="left" vertical="center" shrinkToFit="1"/>
    </xf>
    <xf numFmtId="0" fontId="12" fillId="7" borderId="0" xfId="0" applyFont="1" applyFill="1" applyBorder="1" applyAlignment="1">
      <alignment vertical="center" wrapText="1"/>
    </xf>
    <xf numFmtId="0" fontId="12" fillId="5" borderId="0" xfId="0" applyFont="1" applyFill="1" applyBorder="1" applyAlignment="1">
      <alignment vertical="center" wrapText="1"/>
    </xf>
    <xf numFmtId="0" fontId="12" fillId="13" borderId="0" xfId="0" applyFont="1" applyFill="1" applyBorder="1" applyAlignment="1">
      <alignment horizontal="left" vertical="center" wrapText="1"/>
    </xf>
    <xf numFmtId="0" fontId="11" fillId="0" borderId="9" xfId="0" applyFont="1" applyBorder="1" applyAlignment="1">
      <alignment horizontal="left" vertical="center" wrapText="1"/>
    </xf>
    <xf numFmtId="0" fontId="11" fillId="0" borderId="48" xfId="0" applyFont="1" applyBorder="1" applyAlignment="1">
      <alignment horizontal="left" vertical="center" wrapText="1"/>
    </xf>
    <xf numFmtId="0" fontId="11" fillId="0" borderId="11" xfId="0" applyFont="1" applyBorder="1" applyAlignment="1">
      <alignment horizontal="left" vertical="center" wrapText="1"/>
    </xf>
    <xf numFmtId="0" fontId="11" fillId="0" borderId="8" xfId="0" applyFont="1" applyBorder="1" applyAlignment="1">
      <alignment horizontal="left" vertical="center" wrapText="1"/>
    </xf>
    <xf numFmtId="0" fontId="11" fillId="0" borderId="5" xfId="0" applyFont="1" applyBorder="1" applyAlignment="1">
      <alignment horizontal="left" vertical="center" wrapText="1"/>
    </xf>
    <xf numFmtId="0" fontId="11" fillId="0" borderId="13" xfId="0" applyFont="1" applyBorder="1" applyAlignment="1">
      <alignment horizontal="left" vertical="center" wrapText="1"/>
    </xf>
    <xf numFmtId="0" fontId="11" fillId="0" borderId="49"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0" xfId="0" applyFont="1" applyBorder="1" applyAlignment="1">
      <alignment horizontal="left" vertical="center"/>
    </xf>
    <xf numFmtId="0" fontId="13" fillId="0" borderId="17" xfId="0" applyFont="1" applyBorder="1" applyAlignment="1">
      <alignment horizontal="left" vertical="center"/>
    </xf>
    <xf numFmtId="0" fontId="11" fillId="0" borderId="45" xfId="0" applyFont="1" applyBorder="1" applyAlignment="1">
      <alignment vertical="center" shrinkToFit="1"/>
    </xf>
    <xf numFmtId="0" fontId="11" fillId="0" borderId="47" xfId="0" applyFont="1" applyBorder="1" applyAlignment="1">
      <alignment vertical="center" shrinkToFit="1"/>
    </xf>
    <xf numFmtId="0" fontId="6" fillId="0" borderId="45"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11" fillId="0" borderId="45" xfId="0" applyFont="1" applyBorder="1" applyAlignment="1">
      <alignment horizontal="center" vertical="center" shrinkToFit="1"/>
    </xf>
    <xf numFmtId="0" fontId="11" fillId="0" borderId="47" xfId="0" applyFont="1" applyBorder="1" applyAlignment="1">
      <alignment horizontal="center" vertical="center" shrinkToFit="1"/>
    </xf>
    <xf numFmtId="0" fontId="6" fillId="0" borderId="9" xfId="0" applyFont="1" applyFill="1" applyBorder="1" applyAlignment="1">
      <alignment horizontal="left" vertical="center"/>
    </xf>
    <xf numFmtId="0" fontId="6" fillId="0" borderId="48" xfId="0" applyFont="1" applyFill="1" applyBorder="1" applyAlignment="1">
      <alignment horizontal="left" vertical="center"/>
    </xf>
    <xf numFmtId="0" fontId="6" fillId="0" borderId="11"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13" fillId="0" borderId="0" xfId="0" applyFont="1" applyBorder="1" applyAlignment="1">
      <alignment horizontal="left" vertical="center" wrapText="1"/>
    </xf>
    <xf numFmtId="0" fontId="7" fillId="7" borderId="12" xfId="0" applyFont="1" applyFill="1" applyBorder="1">
      <alignment vertical="center"/>
    </xf>
    <xf numFmtId="0" fontId="7" fillId="7" borderId="29" xfId="0" applyFont="1" applyFill="1" applyBorder="1">
      <alignment vertical="center"/>
    </xf>
    <xf numFmtId="0" fontId="7" fillId="7" borderId="19" xfId="0" applyFont="1" applyFill="1" applyBorder="1">
      <alignment vertical="center"/>
    </xf>
    <xf numFmtId="0" fontId="7" fillId="7" borderId="20" xfId="0" applyFont="1" applyFill="1" applyBorder="1">
      <alignment vertical="center"/>
    </xf>
    <xf numFmtId="0" fontId="121" fillId="14" borderId="0" xfId="0" applyFont="1" applyFill="1" applyBorder="1" applyAlignment="1">
      <alignment vertical="center" wrapText="1"/>
    </xf>
    <xf numFmtId="0" fontId="115" fillId="14" borderId="0" xfId="0" applyFont="1" applyFill="1" applyBorder="1" applyAlignment="1">
      <alignment vertical="center" wrapText="1"/>
    </xf>
    <xf numFmtId="0" fontId="13" fillId="0" borderId="0" xfId="0" applyFont="1" applyBorder="1" applyAlignment="1">
      <alignment vertical="center" wrapText="1"/>
    </xf>
    <xf numFmtId="0" fontId="13" fillId="3" borderId="0" xfId="0" applyFont="1" applyFill="1" applyBorder="1" applyAlignment="1">
      <alignment vertical="center" wrapText="1"/>
    </xf>
    <xf numFmtId="0" fontId="9" fillId="0" borderId="0" xfId="0" applyFont="1" applyAlignment="1" applyProtection="1">
      <alignment horizontal="center" vertical="center"/>
    </xf>
    <xf numFmtId="0" fontId="28" fillId="4" borderId="18" xfId="0" applyFont="1" applyFill="1" applyBorder="1" applyAlignment="1" applyProtection="1">
      <alignment horizontal="center" vertical="center"/>
    </xf>
    <xf numFmtId="0" fontId="28" fillId="4" borderId="21" xfId="0" applyFont="1" applyFill="1" applyBorder="1" applyAlignment="1" applyProtection="1">
      <alignment horizontal="center" vertical="center"/>
    </xf>
    <xf numFmtId="0" fontId="28" fillId="4" borderId="22" xfId="0" applyFont="1" applyFill="1" applyBorder="1" applyAlignment="1" applyProtection="1">
      <alignment horizontal="center" vertical="center"/>
    </xf>
    <xf numFmtId="0" fontId="28" fillId="4" borderId="82" xfId="0" applyFont="1" applyFill="1" applyBorder="1" applyAlignment="1" applyProtection="1">
      <alignment horizontal="center" vertical="center"/>
    </xf>
    <xf numFmtId="0" fontId="28" fillId="4" borderId="19" xfId="0" applyFont="1" applyFill="1" applyBorder="1" applyAlignment="1" applyProtection="1">
      <alignment horizontal="center" vertical="center"/>
    </xf>
    <xf numFmtId="0" fontId="28" fillId="4" borderId="20" xfId="0" applyFont="1" applyFill="1" applyBorder="1" applyAlignment="1" applyProtection="1">
      <alignment horizontal="center" vertical="center"/>
    </xf>
    <xf numFmtId="0" fontId="109" fillId="4" borderId="126" xfId="0" applyFont="1" applyFill="1" applyBorder="1" applyAlignment="1" applyProtection="1">
      <alignment horizontal="center" vertical="center" wrapText="1"/>
    </xf>
    <xf numFmtId="0" fontId="109" fillId="4" borderId="127" xfId="0" applyFont="1" applyFill="1" applyBorder="1" applyAlignment="1" applyProtection="1">
      <alignment horizontal="center" vertical="center" wrapText="1"/>
    </xf>
    <xf numFmtId="0" fontId="109" fillId="4" borderId="128" xfId="0" applyFont="1" applyFill="1" applyBorder="1" applyAlignment="1" applyProtection="1">
      <alignment horizontal="center" vertical="center" wrapText="1"/>
    </xf>
    <xf numFmtId="0" fontId="9" fillId="0" borderId="0" xfId="0" applyFont="1" applyAlignment="1" applyProtection="1">
      <alignment horizontal="left" vertical="center" wrapText="1"/>
    </xf>
    <xf numFmtId="0" fontId="10" fillId="0" borderId="7" xfId="0" applyFont="1" applyFill="1" applyBorder="1" applyAlignment="1" applyProtection="1">
      <alignment horizontal="left" vertical="top" wrapText="1"/>
    </xf>
    <xf numFmtId="0" fontId="10" fillId="0" borderId="3" xfId="0" applyFont="1" applyFill="1" applyBorder="1" applyAlignment="1" applyProtection="1">
      <alignment horizontal="left" vertical="top" wrapText="1"/>
    </xf>
    <xf numFmtId="0" fontId="10" fillId="0" borderId="104" xfId="0" applyFont="1" applyFill="1" applyBorder="1" applyAlignment="1" applyProtection="1">
      <alignment horizontal="left" vertical="top" wrapText="1"/>
    </xf>
    <xf numFmtId="0" fontId="10" fillId="0" borderId="103" xfId="0" applyFont="1" applyFill="1" applyBorder="1" applyAlignment="1" applyProtection="1">
      <alignment horizontal="left" vertical="top" wrapText="1"/>
    </xf>
    <xf numFmtId="0" fontId="9" fillId="0" borderId="5" xfId="0" applyFont="1" applyFill="1" applyBorder="1" applyAlignment="1" applyProtection="1">
      <alignment horizontal="left" vertical="center"/>
    </xf>
    <xf numFmtId="0" fontId="9" fillId="0" borderId="13" xfId="0" applyFont="1" applyFill="1" applyBorder="1" applyAlignment="1" applyProtection="1">
      <alignment horizontal="left" vertical="center"/>
    </xf>
    <xf numFmtId="0" fontId="9" fillId="0" borderId="90" xfId="0" applyFont="1" applyFill="1" applyBorder="1" applyAlignment="1" applyProtection="1">
      <alignment horizontal="left" vertical="center"/>
    </xf>
    <xf numFmtId="0" fontId="9" fillId="0" borderId="38" xfId="0" applyFont="1" applyFill="1" applyBorder="1" applyAlignment="1" applyProtection="1">
      <alignment horizontal="left" vertical="center"/>
    </xf>
    <xf numFmtId="0" fontId="9" fillId="0" borderId="105" xfId="0" applyFont="1" applyFill="1" applyBorder="1" applyAlignment="1" applyProtection="1">
      <alignment horizontal="left" vertical="center"/>
    </xf>
    <xf numFmtId="0" fontId="9" fillId="0" borderId="87" xfId="0" applyFont="1" applyFill="1" applyBorder="1" applyAlignment="1" applyProtection="1">
      <alignment horizontal="left" vertical="center"/>
    </xf>
    <xf numFmtId="0" fontId="9" fillId="0" borderId="53" xfId="0" applyFont="1" applyFill="1" applyBorder="1" applyAlignment="1" applyProtection="1">
      <alignment horizontal="left" vertical="center"/>
    </xf>
    <xf numFmtId="0" fontId="9" fillId="0" borderId="107" xfId="0" applyFont="1" applyFill="1" applyBorder="1" applyAlignment="1" applyProtection="1">
      <alignment horizontal="left" vertical="center"/>
    </xf>
    <xf numFmtId="0" fontId="9" fillId="0" borderId="18" xfId="0" applyFont="1" applyFill="1" applyBorder="1" applyAlignment="1" applyProtection="1">
      <alignment horizontal="left" vertical="top" wrapText="1"/>
    </xf>
    <xf numFmtId="0" fontId="9" fillId="0" borderId="21" xfId="0" applyFont="1" applyFill="1" applyBorder="1" applyAlignment="1" applyProtection="1">
      <alignment horizontal="left" vertical="top"/>
    </xf>
    <xf numFmtId="0" fontId="9" fillId="0" borderId="108" xfId="0" applyFont="1" applyFill="1" applyBorder="1" applyAlignment="1" applyProtection="1">
      <alignment horizontal="left" vertical="top"/>
    </xf>
    <xf numFmtId="0" fontId="9" fillId="0" borderId="72"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9" fillId="0" borderId="8" xfId="0" applyFont="1" applyFill="1" applyBorder="1" applyAlignment="1" applyProtection="1">
      <alignment horizontal="left" vertical="top"/>
    </xf>
    <xf numFmtId="0" fontId="9" fillId="0" borderId="63" xfId="0" applyFont="1" applyFill="1" applyBorder="1" applyAlignment="1" applyProtection="1">
      <alignment horizontal="left" vertical="top"/>
    </xf>
    <xf numFmtId="0" fontId="9" fillId="0" borderId="12" xfId="0" applyFont="1" applyFill="1" applyBorder="1" applyAlignment="1" applyProtection="1">
      <alignment horizontal="left" vertical="top"/>
    </xf>
    <xf numFmtId="0" fontId="9" fillId="0" borderId="13" xfId="0" applyFont="1" applyFill="1" applyBorder="1" applyAlignment="1" applyProtection="1">
      <alignment horizontal="left" vertical="top"/>
    </xf>
    <xf numFmtId="0" fontId="9" fillId="0" borderId="116" xfId="0" applyFont="1" applyFill="1" applyBorder="1" applyAlignment="1" applyProtection="1">
      <alignment horizontal="left" vertical="top" wrapText="1"/>
    </xf>
    <xf numFmtId="0" fontId="9" fillId="0" borderId="7"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9" fillId="0" borderId="21" xfId="0" applyFont="1" applyFill="1" applyBorder="1" applyAlignment="1" applyProtection="1">
      <alignment horizontal="left" vertical="top" wrapText="1"/>
    </xf>
    <xf numFmtId="0" fontId="9" fillId="0" borderId="108" xfId="0" applyFont="1" applyFill="1" applyBorder="1" applyAlignment="1" applyProtection="1">
      <alignment horizontal="left" vertical="top" wrapText="1"/>
    </xf>
    <xf numFmtId="0" fontId="9" fillId="0" borderId="82" xfId="0" applyFont="1" applyFill="1" applyBorder="1" applyAlignment="1" applyProtection="1">
      <alignment horizontal="left" vertical="top" wrapText="1"/>
    </xf>
    <xf numFmtId="0" fontId="9" fillId="0" borderId="19" xfId="0" applyFont="1" applyFill="1" applyBorder="1" applyAlignment="1" applyProtection="1">
      <alignment horizontal="left" vertical="top" wrapText="1"/>
    </xf>
    <xf numFmtId="0" fontId="9" fillId="0" borderId="109" xfId="0" applyFont="1" applyFill="1" applyBorder="1" applyAlignment="1" applyProtection="1">
      <alignment horizontal="left" vertical="top" wrapText="1"/>
    </xf>
    <xf numFmtId="0" fontId="44" fillId="7" borderId="45" xfId="0" applyFont="1" applyFill="1" applyBorder="1" applyAlignment="1" applyProtection="1">
      <alignment horizontal="left" vertical="center"/>
    </xf>
    <xf numFmtId="0" fontId="5" fillId="0" borderId="47" xfId="0" applyFont="1" applyBorder="1" applyAlignment="1" applyProtection="1">
      <alignment vertical="center"/>
    </xf>
    <xf numFmtId="0" fontId="44" fillId="0" borderId="44" xfId="0" applyFont="1" applyBorder="1" applyAlignment="1" applyProtection="1">
      <alignment horizontal="left" vertical="center" wrapText="1"/>
    </xf>
    <xf numFmtId="0" fontId="5" fillId="0" borderId="44" xfId="0" applyFont="1" applyBorder="1" applyAlignment="1" applyProtection="1">
      <alignment horizontal="left" vertical="center" wrapText="1"/>
    </xf>
    <xf numFmtId="0" fontId="9" fillId="7" borderId="49" xfId="0" applyFont="1" applyFill="1" applyBorder="1" applyAlignment="1" applyProtection="1">
      <alignment horizontal="center" vertical="center" shrinkToFit="1"/>
    </xf>
    <xf numFmtId="0" fontId="0" fillId="0" borderId="7" xfId="0" applyBorder="1" applyAlignment="1" applyProtection="1">
      <alignment horizontal="center" vertical="center"/>
    </xf>
    <xf numFmtId="0" fontId="127" fillId="12" borderId="51" xfId="0" applyFont="1" applyFill="1" applyBorder="1" applyAlignment="1" applyProtection="1">
      <alignment horizontal="center" vertical="center" shrinkToFit="1"/>
    </xf>
    <xf numFmtId="0" fontId="127" fillId="12" borderId="46" xfId="0" applyFont="1" applyFill="1" applyBorder="1" applyAlignment="1" applyProtection="1">
      <alignment horizontal="center" vertical="center" shrinkToFit="1"/>
    </xf>
    <xf numFmtId="0" fontId="127" fillId="12" borderId="124" xfId="0" applyFont="1" applyFill="1" applyBorder="1" applyAlignment="1" applyProtection="1">
      <alignment horizontal="center" vertical="center" shrinkToFit="1"/>
    </xf>
    <xf numFmtId="0" fontId="9" fillId="7" borderId="44" xfId="0" applyFont="1" applyFill="1" applyBorder="1" applyAlignment="1" applyProtection="1">
      <alignment horizontal="center" vertical="center" shrinkToFit="1"/>
    </xf>
    <xf numFmtId="0" fontId="0" fillId="0" borderId="44" xfId="0" applyBorder="1" applyAlignment="1" applyProtection="1">
      <alignment horizontal="center" vertical="center"/>
    </xf>
    <xf numFmtId="0" fontId="24" fillId="0" borderId="0" xfId="0" applyFont="1" applyAlignment="1">
      <alignment horizontal="left" vertical="center"/>
    </xf>
    <xf numFmtId="0" fontId="9"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104" fillId="0" borderId="0" xfId="0" applyFont="1" applyAlignment="1">
      <alignment horizontal="center" vertical="center"/>
    </xf>
    <xf numFmtId="0" fontId="23" fillId="0" borderId="0" xfId="0" applyFont="1" applyAlignment="1">
      <alignment vertical="center" wrapText="1"/>
    </xf>
    <xf numFmtId="0" fontId="24" fillId="0" borderId="0" xfId="0" applyFont="1" applyAlignment="1">
      <alignment horizontal="center" vertical="center"/>
    </xf>
    <xf numFmtId="0" fontId="9" fillId="0" borderId="0" xfId="0" applyFont="1" applyAlignment="1">
      <alignment horizontal="left" vertical="center" wrapText="1"/>
    </xf>
    <xf numFmtId="198" fontId="9" fillId="0" borderId="0" xfId="14" applyNumberFormat="1" applyFont="1" applyFill="1" applyAlignment="1">
      <alignment horizontal="left" vertical="center"/>
    </xf>
    <xf numFmtId="0" fontId="38" fillId="7" borderId="0" xfId="12" applyFont="1" applyFill="1" applyAlignment="1">
      <alignment horizontal="left" vertical="center" wrapText="1"/>
    </xf>
    <xf numFmtId="0" fontId="26" fillId="0" borderId="0" xfId="12" applyFont="1" applyAlignment="1">
      <alignment vertical="center" wrapText="1"/>
    </xf>
    <xf numFmtId="0" fontId="3" fillId="0" borderId="0" xfId="0" applyFont="1" applyAlignment="1">
      <alignment vertical="center" wrapText="1"/>
    </xf>
    <xf numFmtId="0" fontId="23" fillId="13" borderId="45" xfId="12" applyFont="1" applyFill="1" applyBorder="1" applyAlignment="1">
      <alignment horizontal="center" vertical="center"/>
    </xf>
    <xf numFmtId="0" fontId="23" fillId="13" borderId="47" xfId="12" applyFont="1" applyFill="1" applyBorder="1" applyAlignment="1">
      <alignment horizontal="center" vertical="center"/>
    </xf>
    <xf numFmtId="0" fontId="23" fillId="0" borderId="44" xfId="12" applyFont="1" applyBorder="1" applyAlignment="1">
      <alignment vertical="top"/>
    </xf>
    <xf numFmtId="0" fontId="38" fillId="7" borderId="0" xfId="12" applyFont="1" applyFill="1" applyAlignment="1">
      <alignment vertical="center" wrapText="1"/>
    </xf>
    <xf numFmtId="0" fontId="38" fillId="7" borderId="0" xfId="12" applyFont="1" applyFill="1">
      <alignment vertical="center"/>
    </xf>
    <xf numFmtId="0" fontId="23" fillId="7" borderId="45" xfId="12" applyFont="1" applyFill="1" applyBorder="1" applyAlignment="1">
      <alignment horizontal="center" vertical="center"/>
    </xf>
    <xf numFmtId="0" fontId="23" fillId="7" borderId="47" xfId="12" applyFont="1" applyFill="1" applyBorder="1" applyAlignment="1">
      <alignment horizontal="center" vertical="center"/>
    </xf>
    <xf numFmtId="0" fontId="23" fillId="0" borderId="0" xfId="12" applyFont="1" applyAlignment="1">
      <alignment horizontal="center" vertical="center"/>
    </xf>
    <xf numFmtId="199" fontId="23" fillId="5" borderId="0" xfId="12" applyNumberFormat="1" applyFont="1" applyFill="1" applyAlignment="1">
      <alignment horizontal="right" vertical="center"/>
    </xf>
    <xf numFmtId="0" fontId="23" fillId="5" borderId="0" xfId="12" applyFont="1" applyFill="1" applyAlignment="1">
      <alignment horizontal="right" vertical="center"/>
    </xf>
    <xf numFmtId="0" fontId="23" fillId="0" borderId="9" xfId="12" applyFont="1" applyBorder="1">
      <alignment vertical="center"/>
    </xf>
    <xf numFmtId="0" fontId="23" fillId="0" borderId="6" xfId="12" applyFont="1" applyBorder="1">
      <alignment vertical="center"/>
    </xf>
    <xf numFmtId="0" fontId="23" fillId="0" borderId="48" xfId="12" applyFont="1" applyBorder="1">
      <alignment vertical="center"/>
    </xf>
    <xf numFmtId="0" fontId="23" fillId="13" borderId="9" xfId="12" applyFont="1" applyFill="1" applyBorder="1" applyAlignment="1">
      <alignment horizontal="center" vertical="center"/>
    </xf>
    <xf numFmtId="0" fontId="23" fillId="13" borderId="48" xfId="12" applyFont="1" applyFill="1" applyBorder="1" applyAlignment="1">
      <alignment horizontal="center" vertical="center"/>
    </xf>
    <xf numFmtId="0" fontId="23" fillId="13" borderId="11" xfId="12" applyFont="1" applyFill="1" applyBorder="1" applyAlignment="1">
      <alignment horizontal="center" vertical="center"/>
    </xf>
    <xf numFmtId="0" fontId="23" fillId="13" borderId="8" xfId="12" applyFont="1" applyFill="1" applyBorder="1" applyAlignment="1">
      <alignment horizontal="center" vertical="center"/>
    </xf>
    <xf numFmtId="0" fontId="23" fillId="13" borderId="5" xfId="12" applyFont="1" applyFill="1" applyBorder="1" applyAlignment="1">
      <alignment horizontal="center" vertical="center"/>
    </xf>
    <xf numFmtId="0" fontId="23" fillId="13" borderId="13" xfId="12" applyFont="1" applyFill="1" applyBorder="1" applyAlignment="1">
      <alignment horizontal="center" vertical="center"/>
    </xf>
    <xf numFmtId="0" fontId="23" fillId="13" borderId="44" xfId="12" applyFont="1" applyFill="1" applyBorder="1" applyAlignment="1">
      <alignment horizontal="center" vertical="center"/>
    </xf>
    <xf numFmtId="0" fontId="26" fillId="0" borderId="44" xfId="12" applyFont="1" applyBorder="1" applyAlignment="1">
      <alignment vertical="center" wrapText="1"/>
    </xf>
    <xf numFmtId="0" fontId="44" fillId="2" borderId="44" xfId="0" applyFont="1" applyFill="1" applyBorder="1" applyAlignment="1">
      <alignment horizontal="center" vertical="center" wrapText="1"/>
    </xf>
    <xf numFmtId="179" fontId="124" fillId="5" borderId="24" xfId="0" applyNumberFormat="1" applyFont="1" applyFill="1" applyBorder="1" applyAlignment="1">
      <alignment horizontal="right" vertical="center" shrinkToFit="1"/>
    </xf>
    <xf numFmtId="179" fontId="124" fillId="5" borderId="23" xfId="0" applyNumberFormat="1" applyFont="1" applyFill="1" applyBorder="1" applyAlignment="1">
      <alignment horizontal="right" vertical="center" shrinkToFit="1"/>
    </xf>
    <xf numFmtId="184" fontId="92" fillId="5" borderId="9" xfId="2" applyNumberFormat="1" applyFont="1" applyFill="1" applyBorder="1" applyAlignment="1">
      <alignment horizontal="left" vertical="center" wrapText="1"/>
    </xf>
    <xf numFmtId="0" fontId="92" fillId="5" borderId="48" xfId="0" applyFont="1" applyFill="1" applyBorder="1" applyAlignment="1">
      <alignment horizontal="left" vertical="center" wrapText="1"/>
    </xf>
    <xf numFmtId="178" fontId="124" fillId="5" borderId="83" xfId="2" applyNumberFormat="1" applyFont="1" applyFill="1" applyBorder="1" applyAlignment="1">
      <alignment horizontal="right" vertical="center" shrinkToFit="1"/>
    </xf>
    <xf numFmtId="178" fontId="124" fillId="5" borderId="16" xfId="2" applyNumberFormat="1" applyFont="1" applyFill="1" applyBorder="1" applyAlignment="1">
      <alignment horizontal="right" vertical="center" shrinkToFit="1"/>
    </xf>
    <xf numFmtId="181" fontId="10" fillId="13" borderId="5" xfId="0" applyNumberFormat="1" applyFont="1" applyFill="1" applyBorder="1" applyAlignment="1">
      <alignment horizontal="center" vertical="center" shrinkToFit="1"/>
    </xf>
    <xf numFmtId="181" fontId="10" fillId="13" borderId="13" xfId="0" applyNumberFormat="1" applyFont="1" applyFill="1" applyBorder="1" applyAlignment="1">
      <alignment horizontal="center" vertical="center" shrinkToFit="1"/>
    </xf>
    <xf numFmtId="178" fontId="124" fillId="5" borderId="12" xfId="2" applyNumberFormat="1" applyFont="1" applyFill="1" applyBorder="1" applyAlignment="1">
      <alignment horizontal="right" vertical="center" shrinkToFit="1"/>
    </xf>
    <xf numFmtId="178" fontId="124" fillId="5" borderId="13" xfId="2" applyNumberFormat="1" applyFont="1" applyFill="1" applyBorder="1" applyAlignment="1">
      <alignment horizontal="right" vertical="center" shrinkToFit="1"/>
    </xf>
    <xf numFmtId="0" fontId="10" fillId="7" borderId="9" xfId="0" applyNumberFormat="1" applyFont="1" applyFill="1" applyBorder="1" applyAlignment="1">
      <alignment horizontal="center" vertical="center" shrinkToFit="1"/>
    </xf>
    <xf numFmtId="0" fontId="10" fillId="7" borderId="6" xfId="0" applyNumberFormat="1" applyFont="1" applyFill="1" applyBorder="1" applyAlignment="1">
      <alignment horizontal="center" vertical="center" shrinkToFit="1"/>
    </xf>
    <xf numFmtId="0" fontId="10" fillId="7" borderId="10" xfId="0" applyNumberFormat="1" applyFont="1" applyFill="1" applyBorder="1" applyAlignment="1">
      <alignment horizontal="center" vertical="center" shrinkToFit="1"/>
    </xf>
    <xf numFmtId="186" fontId="44" fillId="0" borderId="11" xfId="0" applyNumberFormat="1" applyFont="1" applyFill="1" applyBorder="1" applyAlignment="1">
      <alignment horizontal="center" vertical="center"/>
    </xf>
    <xf numFmtId="186" fontId="44" fillId="0" borderId="0" xfId="0" applyNumberFormat="1" applyFont="1" applyFill="1" applyAlignment="1">
      <alignment horizontal="center" vertical="center"/>
    </xf>
    <xf numFmtId="186" fontId="44" fillId="0" borderId="8" xfId="0" applyNumberFormat="1" applyFont="1" applyFill="1" applyBorder="1" applyAlignment="1">
      <alignment horizontal="center" vertical="center"/>
    </xf>
    <xf numFmtId="189" fontId="79" fillId="3" borderId="2" xfId="2" applyNumberFormat="1" applyFont="1" applyFill="1" applyBorder="1" applyAlignment="1">
      <alignment horizontal="right" vertical="center" shrinkToFit="1"/>
    </xf>
    <xf numFmtId="189" fontId="79" fillId="3" borderId="49" xfId="2" applyNumberFormat="1" applyFont="1" applyFill="1" applyBorder="1" applyAlignment="1">
      <alignment horizontal="right" vertical="center" shrinkToFit="1"/>
    </xf>
    <xf numFmtId="184" fontId="86" fillId="5" borderId="9" xfId="2" applyNumberFormat="1" applyFont="1" applyFill="1" applyBorder="1" applyAlignment="1">
      <alignment horizontal="left" vertical="top" wrapText="1"/>
    </xf>
    <xf numFmtId="0" fontId="86" fillId="5" borderId="48" xfId="0" applyFont="1" applyFill="1" applyBorder="1" applyAlignment="1">
      <alignment horizontal="left" vertical="top" wrapText="1"/>
    </xf>
    <xf numFmtId="184" fontId="79" fillId="13" borderId="12" xfId="2" applyNumberFormat="1" applyFont="1" applyFill="1" applyBorder="1" applyAlignment="1">
      <alignment horizontal="right" vertical="center" shrinkToFit="1"/>
    </xf>
    <xf numFmtId="184" fontId="79" fillId="13" borderId="13" xfId="2" applyNumberFormat="1" applyFont="1" applyFill="1" applyBorder="1" applyAlignment="1">
      <alignment horizontal="right" vertical="center" shrinkToFit="1"/>
    </xf>
    <xf numFmtId="178" fontId="79" fillId="0" borderId="31" xfId="2" applyNumberFormat="1" applyFont="1" applyFill="1" applyBorder="1" applyAlignment="1">
      <alignment horizontal="center" vertical="center" shrinkToFit="1"/>
    </xf>
    <xf numFmtId="178" fontId="79" fillId="0" borderId="54" xfId="2" applyNumberFormat="1" applyFont="1" applyFill="1" applyBorder="1" applyAlignment="1">
      <alignment horizontal="center" vertical="center" shrinkToFit="1"/>
    </xf>
    <xf numFmtId="178" fontId="79" fillId="0" borderId="32" xfId="2" applyNumberFormat="1" applyFont="1" applyFill="1" applyBorder="1" applyAlignment="1">
      <alignment horizontal="center" vertical="center" shrinkToFit="1"/>
    </xf>
    <xf numFmtId="178" fontId="79" fillId="0" borderId="33" xfId="2" applyNumberFormat="1" applyFont="1" applyFill="1" applyBorder="1" applyAlignment="1">
      <alignment horizontal="center" vertical="center" shrinkToFit="1"/>
    </xf>
    <xf numFmtId="178" fontId="79" fillId="0" borderId="36" xfId="2" applyNumberFormat="1" applyFont="1" applyFill="1" applyBorder="1" applyAlignment="1">
      <alignment horizontal="center" vertical="center" shrinkToFit="1"/>
    </xf>
    <xf numFmtId="178" fontId="79" fillId="0" borderId="34" xfId="2" applyNumberFormat="1" applyFont="1" applyFill="1" applyBorder="1" applyAlignment="1">
      <alignment horizontal="center" vertical="center" shrinkToFit="1"/>
    </xf>
    <xf numFmtId="0" fontId="44" fillId="2" borderId="15" xfId="0" applyFont="1" applyFill="1" applyBorder="1" applyAlignment="1">
      <alignment horizontal="center" vertical="center" wrapText="1"/>
    </xf>
    <xf numFmtId="0" fontId="44" fillId="2" borderId="46"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9" xfId="0" applyFont="1" applyFill="1" applyBorder="1" applyAlignment="1">
      <alignment horizontal="center" vertical="center" wrapText="1" shrinkToFit="1"/>
    </xf>
    <xf numFmtId="0" fontId="44" fillId="2" borderId="6" xfId="0" applyFont="1" applyFill="1" applyBorder="1" applyAlignment="1">
      <alignment horizontal="center" vertical="center" wrapText="1" shrinkToFit="1"/>
    </xf>
    <xf numFmtId="0" fontId="44" fillId="2" borderId="48" xfId="0" applyFont="1" applyFill="1" applyBorder="1" applyAlignment="1">
      <alignment horizontal="center" vertical="center" wrapText="1" shrinkToFit="1"/>
    </xf>
    <xf numFmtId="0" fontId="44" fillId="2" borderId="11" xfId="0" applyFont="1" applyFill="1" applyBorder="1" applyAlignment="1">
      <alignment horizontal="center" vertical="center" wrapText="1" shrinkToFit="1"/>
    </xf>
    <xf numFmtId="0" fontId="44" fillId="2" borderId="0" xfId="0" applyFont="1" applyFill="1" applyBorder="1" applyAlignment="1">
      <alignment horizontal="center" vertical="center" wrapText="1" shrinkToFit="1"/>
    </xf>
    <xf numFmtId="0" fontId="44" fillId="2" borderId="8" xfId="0" applyFont="1" applyFill="1" applyBorder="1" applyAlignment="1">
      <alignment horizontal="center" vertical="center" wrapText="1" shrinkToFit="1"/>
    </xf>
    <xf numFmtId="0" fontId="44" fillId="0" borderId="0" xfId="0" applyFont="1" applyFill="1" applyBorder="1" applyAlignment="1">
      <alignment horizontal="left" vertical="top" wrapText="1"/>
    </xf>
    <xf numFmtId="0" fontId="44" fillId="2" borderId="1" xfId="0" applyFont="1" applyFill="1" applyBorder="1" applyAlignment="1">
      <alignment horizontal="center" vertical="center"/>
    </xf>
    <xf numFmtId="0" fontId="44" fillId="2" borderId="44" xfId="0" applyFont="1" applyFill="1" applyBorder="1" applyAlignment="1">
      <alignment horizontal="center" vertical="center"/>
    </xf>
    <xf numFmtId="0" fontId="44" fillId="2" borderId="2" xfId="0" applyFont="1" applyFill="1" applyBorder="1" applyAlignment="1">
      <alignment horizontal="center" vertical="center" wrapText="1" shrinkToFit="1"/>
    </xf>
    <xf numFmtId="0" fontId="44" fillId="2" borderId="3" xfId="0" applyFont="1" applyFill="1" applyBorder="1" applyAlignment="1">
      <alignment horizontal="center" vertical="center" wrapText="1" shrinkToFit="1"/>
    </xf>
    <xf numFmtId="0" fontId="44" fillId="2" borderId="9" xfId="0" applyFont="1" applyFill="1" applyBorder="1" applyAlignment="1">
      <alignment vertical="center" wrapText="1"/>
    </xf>
    <xf numFmtId="0" fontId="44" fillId="2" borderId="5" xfId="0" applyFont="1" applyFill="1" applyBorder="1" applyAlignment="1">
      <alignment vertical="center" wrapText="1"/>
    </xf>
    <xf numFmtId="178" fontId="124" fillId="13" borderId="3" xfId="2" applyNumberFormat="1" applyFont="1" applyFill="1" applyBorder="1" applyAlignment="1">
      <alignment horizontal="right" vertical="center" shrinkToFit="1"/>
    </xf>
    <xf numFmtId="0" fontId="10" fillId="13" borderId="9" xfId="0" applyNumberFormat="1" applyFont="1" applyFill="1" applyBorder="1" applyAlignment="1">
      <alignment horizontal="center" vertical="center" shrinkToFit="1"/>
    </xf>
    <xf numFmtId="0" fontId="10" fillId="13" borderId="6" xfId="0" applyNumberFormat="1" applyFont="1" applyFill="1" applyBorder="1" applyAlignment="1">
      <alignment horizontal="center" vertical="center" shrinkToFit="1"/>
    </xf>
    <xf numFmtId="0" fontId="10" fillId="13" borderId="48" xfId="0" applyNumberFormat="1" applyFont="1" applyFill="1" applyBorder="1" applyAlignment="1">
      <alignment horizontal="center" vertical="center" shrinkToFit="1"/>
    </xf>
    <xf numFmtId="0" fontId="44" fillId="0" borderId="0" xfId="0" applyFont="1" applyFill="1" applyBorder="1" applyAlignment="1">
      <alignment horizontal="left" vertical="center" wrapText="1" shrinkToFit="1"/>
    </xf>
    <xf numFmtId="190" fontId="79" fillId="13" borderId="13" xfId="2" applyNumberFormat="1" applyFont="1" applyFill="1" applyBorder="1" applyAlignment="1">
      <alignment horizontal="right" vertical="center" shrinkToFit="1"/>
    </xf>
    <xf numFmtId="190" fontId="79" fillId="13" borderId="3" xfId="2" applyNumberFormat="1" applyFont="1" applyFill="1" applyBorder="1" applyAlignment="1">
      <alignment horizontal="right" vertical="center" shrinkToFit="1"/>
    </xf>
    <xf numFmtId="186" fontId="79" fillId="5" borderId="9" xfId="2" applyNumberFormat="1" applyFont="1" applyFill="1" applyBorder="1" applyAlignment="1">
      <alignment horizontal="right" vertical="center" shrinkToFit="1"/>
    </xf>
    <xf numFmtId="186" fontId="79" fillId="5" borderId="48" xfId="2" applyNumberFormat="1" applyFont="1" applyFill="1" applyBorder="1" applyAlignment="1">
      <alignment horizontal="right" vertical="center" shrinkToFit="1"/>
    </xf>
    <xf numFmtId="186" fontId="79" fillId="5" borderId="6" xfId="2" applyNumberFormat="1" applyFont="1" applyFill="1" applyBorder="1" applyAlignment="1">
      <alignment horizontal="right" vertical="center" shrinkToFit="1"/>
    </xf>
    <xf numFmtId="0" fontId="44" fillId="2" borderId="15" xfId="0" applyFont="1" applyFill="1" applyBorder="1" applyAlignment="1">
      <alignment horizontal="center" vertical="center"/>
    </xf>
    <xf numFmtId="0" fontId="44" fillId="2" borderId="46" xfId="0" applyFont="1" applyFill="1" applyBorder="1" applyAlignment="1">
      <alignment horizontal="center" vertical="center"/>
    </xf>
    <xf numFmtId="0" fontId="44" fillId="2" borderId="4" xfId="0" applyFont="1" applyFill="1" applyBorder="1" applyAlignment="1">
      <alignment horizontal="center" vertical="center"/>
    </xf>
    <xf numFmtId="188" fontId="57" fillId="3" borderId="2" xfId="2" applyNumberFormat="1" applyFont="1" applyFill="1" applyBorder="1" applyAlignment="1">
      <alignment horizontal="right" vertical="center" wrapText="1"/>
    </xf>
    <xf numFmtId="188" fontId="57" fillId="3" borderId="49" xfId="2" applyNumberFormat="1" applyFont="1" applyFill="1" applyBorder="1" applyAlignment="1">
      <alignment horizontal="right" vertical="center" wrapText="1"/>
    </xf>
    <xf numFmtId="182" fontId="79" fillId="13" borderId="5" xfId="2" applyNumberFormat="1" applyFont="1" applyFill="1" applyBorder="1" applyAlignment="1">
      <alignment horizontal="right" vertical="center" shrinkToFit="1"/>
    </xf>
    <xf numFmtId="182" fontId="79" fillId="13" borderId="12" xfId="2" applyNumberFormat="1" applyFont="1" applyFill="1" applyBorder="1" applyAlignment="1">
      <alignment horizontal="right" vertical="center" shrinkToFit="1"/>
    </xf>
    <xf numFmtId="182" fontId="79" fillId="13" borderId="13" xfId="2" applyNumberFormat="1" applyFont="1" applyFill="1" applyBorder="1" applyAlignment="1">
      <alignment horizontal="right" vertical="center" shrinkToFit="1"/>
    </xf>
    <xf numFmtId="0" fontId="10" fillId="0" borderId="0" xfId="0" applyFont="1" applyFill="1" applyAlignment="1">
      <alignment horizontal="left" vertical="top" wrapText="1" indent="1"/>
    </xf>
    <xf numFmtId="0" fontId="44" fillId="0" borderId="0" xfId="0" applyFont="1" applyFill="1" applyAlignment="1">
      <alignment horizontal="left" vertical="top" wrapText="1" indent="1"/>
    </xf>
    <xf numFmtId="188" fontId="79" fillId="3" borderId="2" xfId="2" applyNumberFormat="1" applyFont="1" applyFill="1" applyBorder="1" applyAlignment="1">
      <alignment horizontal="right" vertical="center" shrinkToFit="1"/>
    </xf>
    <xf numFmtId="181" fontId="10" fillId="5" borderId="9" xfId="0" applyNumberFormat="1" applyFont="1" applyFill="1" applyBorder="1" applyAlignment="1">
      <alignment horizontal="center" vertical="center" shrinkToFit="1"/>
    </xf>
    <xf numFmtId="181" fontId="10" fillId="5" borderId="10" xfId="0" applyNumberFormat="1" applyFont="1" applyFill="1" applyBorder="1" applyAlignment="1">
      <alignment horizontal="center" vertical="center" shrinkToFit="1"/>
    </xf>
    <xf numFmtId="0" fontId="44" fillId="2" borderId="6" xfId="0" applyFont="1" applyFill="1" applyBorder="1" applyAlignment="1">
      <alignment horizontal="center" vertical="center"/>
    </xf>
    <xf numFmtId="0" fontId="10" fillId="0" borderId="6" xfId="0" applyFont="1" applyBorder="1" applyAlignment="1">
      <alignment horizontal="center" vertical="center"/>
    </xf>
    <xf numFmtId="0" fontId="10" fillId="0" borderId="48"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8" fontId="79" fillId="13" borderId="5" xfId="2" applyNumberFormat="1" applyFont="1" applyFill="1" applyBorder="1" applyAlignment="1">
      <alignment horizontal="right" vertical="center" shrinkToFit="1"/>
    </xf>
    <xf numFmtId="178" fontId="79" fillId="13" borderId="12" xfId="2" applyNumberFormat="1" applyFont="1" applyFill="1" applyBorder="1" applyAlignment="1">
      <alignment horizontal="right" vertical="center" shrinkToFit="1"/>
    </xf>
    <xf numFmtId="178" fontId="79" fillId="13" borderId="13" xfId="2" applyNumberFormat="1" applyFont="1" applyFill="1" applyBorder="1" applyAlignment="1">
      <alignment horizontal="right" vertical="center" shrinkToFit="1"/>
    </xf>
    <xf numFmtId="0" fontId="10" fillId="0" borderId="0" xfId="0" applyFont="1" applyFill="1" applyAlignment="1">
      <alignment horizontal="left" vertical="top"/>
    </xf>
    <xf numFmtId="0" fontId="44" fillId="2" borderId="49"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3" xfId="0" applyFont="1" applyFill="1" applyBorder="1" applyAlignment="1">
      <alignment horizontal="center" vertical="center" wrapText="1"/>
    </xf>
    <xf numFmtId="186" fontId="79" fillId="3" borderId="9" xfId="2" applyNumberFormat="1" applyFont="1" applyFill="1" applyBorder="1" applyAlignment="1">
      <alignment horizontal="right" vertical="center" shrinkToFit="1"/>
    </xf>
    <xf numFmtId="186" fontId="79" fillId="3" borderId="6" xfId="2" applyNumberFormat="1" applyFont="1" applyFill="1" applyBorder="1" applyAlignment="1">
      <alignment horizontal="right" vertical="center" shrinkToFit="1"/>
    </xf>
    <xf numFmtId="186" fontId="79" fillId="3" borderId="10" xfId="2" applyNumberFormat="1" applyFont="1" applyFill="1" applyBorder="1" applyAlignment="1">
      <alignment horizontal="right" vertical="center" shrinkToFit="1"/>
    </xf>
    <xf numFmtId="0" fontId="48" fillId="2" borderId="25"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8" fillId="2" borderId="26"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9" fillId="8" borderId="44" xfId="0" applyFont="1" applyFill="1" applyBorder="1" applyAlignment="1">
      <alignment horizontal="center" vertical="center" shrinkToFit="1"/>
    </xf>
    <xf numFmtId="0" fontId="22" fillId="2" borderId="14" xfId="0" applyFont="1" applyFill="1" applyBorder="1" applyAlignment="1">
      <alignment horizontal="center" vertical="center" wrapText="1" shrinkToFit="1"/>
    </xf>
    <xf numFmtId="0" fontId="22" fillId="2" borderId="46"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10" fillId="13" borderId="10" xfId="0" applyNumberFormat="1" applyFont="1" applyFill="1" applyBorder="1" applyAlignment="1">
      <alignment horizontal="center" vertical="center" shrinkToFit="1"/>
    </xf>
    <xf numFmtId="181" fontId="10" fillId="13" borderId="9" xfId="0" applyNumberFormat="1" applyFont="1" applyFill="1" applyBorder="1" applyAlignment="1">
      <alignment horizontal="center" vertical="center" shrinkToFit="1"/>
    </xf>
    <xf numFmtId="181" fontId="10" fillId="13" borderId="10" xfId="0" applyNumberFormat="1" applyFont="1" applyFill="1" applyBorder="1" applyAlignment="1">
      <alignment horizontal="center" vertical="center" shrinkToFit="1"/>
    </xf>
    <xf numFmtId="0" fontId="9" fillId="8" borderId="44" xfId="0" applyFont="1" applyFill="1" applyBorder="1" applyAlignment="1">
      <alignment vertical="center"/>
    </xf>
    <xf numFmtId="0" fontId="10" fillId="8" borderId="45" xfId="0" applyFont="1" applyFill="1" applyBorder="1" applyAlignment="1">
      <alignment vertical="center"/>
    </xf>
    <xf numFmtId="0" fontId="10" fillId="8" borderId="46" xfId="0" applyFont="1" applyFill="1" applyBorder="1" applyAlignment="1">
      <alignment vertical="center"/>
    </xf>
    <xf numFmtId="0" fontId="10" fillId="8" borderId="47" xfId="0" applyFont="1" applyFill="1" applyBorder="1" applyAlignment="1">
      <alignment vertical="center"/>
    </xf>
    <xf numFmtId="0" fontId="44" fillId="2" borderId="2" xfId="0" applyFont="1" applyFill="1" applyBorder="1" applyAlignment="1">
      <alignment vertical="center" wrapText="1"/>
    </xf>
    <xf numFmtId="0" fontId="44" fillId="2" borderId="3" xfId="0" applyFont="1" applyFill="1" applyBorder="1" applyAlignment="1">
      <alignment vertical="center" wrapText="1"/>
    </xf>
    <xf numFmtId="0" fontId="44" fillId="2" borderId="9" xfId="0" applyFont="1" applyFill="1" applyBorder="1" applyAlignment="1">
      <alignment vertical="center" wrapText="1" shrinkToFit="1"/>
    </xf>
    <xf numFmtId="0" fontId="44" fillId="2" borderId="10" xfId="0" applyFont="1" applyFill="1" applyBorder="1" applyAlignment="1">
      <alignment vertical="center" wrapText="1" shrinkToFit="1"/>
    </xf>
    <xf numFmtId="0" fontId="44" fillId="2" borderId="5" xfId="0" applyFont="1" applyFill="1" applyBorder="1" applyAlignment="1">
      <alignment vertical="center" wrapText="1" shrinkToFit="1"/>
    </xf>
    <xf numFmtId="0" fontId="44" fillId="2" borderId="13" xfId="0" applyFont="1" applyFill="1" applyBorder="1" applyAlignment="1">
      <alignment vertical="center" wrapText="1" shrinkToFit="1"/>
    </xf>
    <xf numFmtId="0" fontId="44" fillId="0" borderId="0" xfId="0" applyFont="1" applyFill="1" applyAlignment="1">
      <alignment vertical="center" wrapText="1"/>
    </xf>
    <xf numFmtId="181" fontId="19" fillId="5" borderId="5" xfId="0" applyNumberFormat="1" applyFont="1" applyFill="1" applyBorder="1" applyAlignment="1">
      <alignment horizontal="center" vertical="center" shrinkToFit="1"/>
    </xf>
    <xf numFmtId="181" fontId="19" fillId="5" borderId="13" xfId="0" applyNumberFormat="1" applyFont="1" applyFill="1" applyBorder="1" applyAlignment="1">
      <alignment horizontal="center" vertical="center" shrinkToFit="1"/>
    </xf>
    <xf numFmtId="0" fontId="48" fillId="13" borderId="9" xfId="0" applyNumberFormat="1" applyFont="1" applyFill="1" applyBorder="1" applyAlignment="1">
      <alignment horizontal="center" vertical="center" shrinkToFit="1"/>
    </xf>
    <xf numFmtId="0" fontId="10" fillId="13" borderId="6" xfId="0" applyFont="1" applyFill="1" applyBorder="1" applyAlignment="1">
      <alignment horizontal="center" vertical="center" shrinkToFit="1"/>
    </xf>
    <xf numFmtId="0" fontId="10" fillId="13" borderId="48" xfId="0" applyFont="1" applyFill="1" applyBorder="1" applyAlignment="1">
      <alignment horizontal="center" vertical="center" shrinkToFit="1"/>
    </xf>
    <xf numFmtId="58"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44" fillId="8" borderId="44" xfId="0" applyFont="1" applyFill="1" applyBorder="1" applyAlignment="1">
      <alignment horizontal="center" vertical="center" shrinkToFit="1"/>
    </xf>
    <xf numFmtId="0" fontId="18" fillId="5" borderId="40" xfId="0" applyFont="1" applyFill="1" applyBorder="1" applyAlignment="1">
      <alignment horizontal="center" vertical="center"/>
    </xf>
    <xf numFmtId="0" fontId="18" fillId="5" borderId="43" xfId="0" applyFont="1" applyFill="1" applyBorder="1" applyAlignment="1">
      <alignment horizontal="center" vertical="center"/>
    </xf>
    <xf numFmtId="0" fontId="85" fillId="7" borderId="40" xfId="0" applyNumberFormat="1" applyFont="1" applyFill="1" applyBorder="1" applyAlignment="1">
      <alignment horizontal="center" vertical="center"/>
    </xf>
    <xf numFmtId="0" fontId="85" fillId="7" borderId="43" xfId="0" applyNumberFormat="1" applyFont="1" applyFill="1" applyBorder="1" applyAlignment="1">
      <alignment horizontal="center" vertical="center"/>
    </xf>
    <xf numFmtId="0" fontId="85" fillId="7" borderId="40" xfId="0" applyFont="1" applyFill="1" applyBorder="1" applyAlignment="1">
      <alignment horizontal="center" vertical="center"/>
    </xf>
    <xf numFmtId="0" fontId="85" fillId="7" borderId="43" xfId="0" applyFont="1" applyFill="1" applyBorder="1" applyAlignment="1">
      <alignment horizontal="center" vertical="center"/>
    </xf>
    <xf numFmtId="0" fontId="19" fillId="0" borderId="40" xfId="0" applyFont="1" applyBorder="1" applyAlignment="1">
      <alignment horizontal="center" vertical="center"/>
    </xf>
    <xf numFmtId="0" fontId="19" fillId="0" borderId="43" xfId="0" applyFont="1" applyBorder="1" applyAlignment="1">
      <alignment horizontal="center" vertical="center"/>
    </xf>
    <xf numFmtId="0" fontId="28" fillId="0" borderId="0" xfId="0" applyFont="1" applyFill="1" applyAlignment="1">
      <alignment horizontal="center" vertical="center" wrapText="1"/>
    </xf>
    <xf numFmtId="0" fontId="28" fillId="0" borderId="0" xfId="0" applyFont="1" applyFill="1" applyAlignment="1">
      <alignment horizontal="center" vertical="center"/>
    </xf>
    <xf numFmtId="0" fontId="13" fillId="0" borderId="0" xfId="0" applyFont="1" applyFill="1" applyAlignment="1">
      <alignment horizontal="left" vertical="center"/>
    </xf>
    <xf numFmtId="0" fontId="10" fillId="0" borderId="0" xfId="0" applyFont="1" applyFill="1" applyAlignment="1">
      <alignment vertical="center" wrapText="1"/>
    </xf>
    <xf numFmtId="0" fontId="48" fillId="13" borderId="6" xfId="0" applyNumberFormat="1" applyFont="1" applyFill="1" applyBorder="1" applyAlignment="1">
      <alignment horizontal="center" vertical="center" shrinkToFit="1"/>
    </xf>
    <xf numFmtId="0" fontId="48" fillId="13" borderId="48" xfId="0" applyNumberFormat="1" applyFont="1" applyFill="1" applyBorder="1" applyAlignment="1">
      <alignment horizontal="center" vertical="center" shrinkToFit="1"/>
    </xf>
    <xf numFmtId="0" fontId="44" fillId="0" borderId="0" xfId="0" applyFont="1" applyFill="1" applyBorder="1" applyAlignment="1">
      <alignment vertical="center" wrapText="1"/>
    </xf>
    <xf numFmtId="186" fontId="79" fillId="0" borderId="9" xfId="2" applyNumberFormat="1" applyFont="1" applyFill="1" applyBorder="1" applyAlignment="1">
      <alignment horizontal="right" vertical="center" shrinkToFit="1"/>
    </xf>
    <xf numFmtId="186" fontId="79" fillId="0" borderId="6" xfId="2" applyNumberFormat="1" applyFont="1" applyFill="1" applyBorder="1" applyAlignment="1">
      <alignment horizontal="right" vertical="center" shrinkToFit="1"/>
    </xf>
    <xf numFmtId="186" fontId="79" fillId="0" borderId="35" xfId="2" applyNumberFormat="1" applyFont="1" applyFill="1" applyBorder="1" applyAlignment="1">
      <alignment horizontal="right" vertical="center" shrinkToFit="1"/>
    </xf>
    <xf numFmtId="185" fontId="79" fillId="13" borderId="5" xfId="2" applyNumberFormat="1" applyFont="1" applyFill="1" applyBorder="1" applyAlignment="1">
      <alignment horizontal="right" vertical="center" shrinkToFit="1"/>
    </xf>
    <xf numFmtId="185" fontId="79" fillId="13" borderId="12" xfId="2" applyNumberFormat="1" applyFont="1" applyFill="1" applyBorder="1" applyAlignment="1">
      <alignment horizontal="right" vertical="center" shrinkToFit="1"/>
    </xf>
    <xf numFmtId="185" fontId="79" fillId="13" borderId="30" xfId="2" applyNumberFormat="1" applyFont="1" applyFill="1" applyBorder="1" applyAlignment="1">
      <alignment horizontal="right" vertical="center" shrinkToFit="1"/>
    </xf>
    <xf numFmtId="178" fontId="124" fillId="5" borderId="11" xfId="2" applyNumberFormat="1" applyFont="1" applyFill="1" applyBorder="1" applyAlignment="1">
      <alignment horizontal="right" vertical="center" shrinkToFit="1"/>
    </xf>
    <xf numFmtId="178" fontId="124" fillId="5" borderId="0" xfId="2" applyNumberFormat="1" applyFont="1" applyFill="1" applyBorder="1" applyAlignment="1">
      <alignment horizontal="right" vertical="center" shrinkToFit="1"/>
    </xf>
    <xf numFmtId="178" fontId="124" fillId="5" borderId="8" xfId="2" applyNumberFormat="1" applyFont="1" applyFill="1" applyBorder="1" applyAlignment="1">
      <alignment horizontal="right" vertical="center" shrinkToFit="1"/>
    </xf>
    <xf numFmtId="178" fontId="124" fillId="5" borderId="5" xfId="2" applyNumberFormat="1" applyFont="1" applyFill="1" applyBorder="1" applyAlignment="1">
      <alignment horizontal="right" vertical="center" shrinkToFit="1"/>
    </xf>
    <xf numFmtId="0" fontId="22" fillId="2" borderId="15" xfId="0" applyFont="1" applyFill="1" applyBorder="1" applyAlignment="1">
      <alignment horizontal="center" vertical="center" shrinkToFit="1"/>
    </xf>
    <xf numFmtId="0" fontId="22" fillId="2" borderId="1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45" xfId="0" applyFont="1" applyFill="1" applyBorder="1" applyAlignment="1">
      <alignment horizontal="center" vertical="center" shrinkToFit="1"/>
    </xf>
    <xf numFmtId="0" fontId="10" fillId="0" borderId="46" xfId="0" applyFont="1" applyBorder="1" applyAlignment="1">
      <alignment horizontal="center" vertical="center" shrinkToFit="1"/>
    </xf>
    <xf numFmtId="0" fontId="10" fillId="0" borderId="47" xfId="0" applyFont="1" applyBorder="1" applyAlignment="1">
      <alignment horizontal="center" vertical="center" shrinkToFit="1"/>
    </xf>
    <xf numFmtId="0" fontId="66" fillId="2" borderId="9" xfId="0" applyFont="1" applyFill="1" applyBorder="1" applyAlignment="1">
      <alignment horizontal="center" vertical="center" wrapText="1" shrinkToFit="1"/>
    </xf>
    <xf numFmtId="0" fontId="66" fillId="2" borderId="6" xfId="0" applyFont="1" applyFill="1" applyBorder="1" applyAlignment="1">
      <alignment horizontal="center" vertical="center" wrapText="1" shrinkToFit="1"/>
    </xf>
    <xf numFmtId="0" fontId="66" fillId="2" borderId="10" xfId="0" applyFont="1" applyFill="1" applyBorder="1" applyAlignment="1">
      <alignment horizontal="center" vertical="center" wrapText="1" shrinkToFit="1"/>
    </xf>
    <xf numFmtId="0" fontId="66" fillId="2" borderId="5" xfId="0" applyFont="1" applyFill="1" applyBorder="1" applyAlignment="1">
      <alignment horizontal="center" vertical="center" wrapText="1" shrinkToFit="1"/>
    </xf>
    <xf numFmtId="0" fontId="66" fillId="2" borderId="12" xfId="0" applyFont="1" applyFill="1" applyBorder="1" applyAlignment="1">
      <alignment horizontal="center" vertical="center" wrapText="1" shrinkToFit="1"/>
    </xf>
    <xf numFmtId="0" fontId="66" fillId="2" borderId="13" xfId="0" applyFont="1" applyFill="1" applyBorder="1" applyAlignment="1">
      <alignment horizontal="center" vertical="center" wrapText="1" shrinkToFit="1"/>
    </xf>
    <xf numFmtId="189" fontId="57" fillId="3" borderId="2" xfId="2" applyNumberFormat="1" applyFont="1" applyFill="1" applyBorder="1" applyAlignment="1">
      <alignment horizontal="right" vertical="center" wrapText="1"/>
    </xf>
    <xf numFmtId="189" fontId="57" fillId="3" borderId="49" xfId="2" applyNumberFormat="1" applyFont="1" applyFill="1" applyBorder="1" applyAlignment="1">
      <alignment horizontal="right" vertical="center" wrapText="1"/>
    </xf>
    <xf numFmtId="0" fontId="10" fillId="8" borderId="45" xfId="0" applyFont="1" applyFill="1" applyBorder="1" applyAlignment="1">
      <alignment vertical="center" shrinkToFit="1"/>
    </xf>
    <xf numFmtId="0" fontId="10" fillId="8" borderId="46" xfId="0" applyFont="1" applyFill="1" applyBorder="1" applyAlignment="1">
      <alignment vertical="center" shrinkToFit="1"/>
    </xf>
    <xf numFmtId="0" fontId="10" fillId="8" borderId="47" xfId="0" applyFont="1" applyFill="1" applyBorder="1" applyAlignment="1">
      <alignment vertical="center" shrinkToFit="1"/>
    </xf>
    <xf numFmtId="188" fontId="79" fillId="3" borderId="49" xfId="2" applyNumberFormat="1" applyFont="1" applyFill="1" applyBorder="1" applyAlignment="1">
      <alignment horizontal="right" vertical="center" shrinkToFit="1"/>
    </xf>
    <xf numFmtId="0" fontId="48" fillId="2" borderId="9" xfId="0" applyFont="1" applyFill="1" applyBorder="1" applyAlignment="1">
      <alignment horizontal="center" wrapText="1"/>
    </xf>
    <xf numFmtId="0" fontId="48" fillId="2" borderId="10" xfId="0" applyFont="1" applyFill="1" applyBorder="1" applyAlignment="1">
      <alignment horizontal="center" wrapText="1"/>
    </xf>
    <xf numFmtId="0" fontId="48" fillId="2" borderId="11" xfId="0" applyFont="1" applyFill="1" applyBorder="1" applyAlignment="1">
      <alignment horizontal="center" wrapText="1"/>
    </xf>
    <xf numFmtId="0" fontId="48" fillId="2" borderId="8" xfId="0" applyFont="1" applyFill="1" applyBorder="1" applyAlignment="1">
      <alignment horizontal="center" wrapText="1"/>
    </xf>
    <xf numFmtId="0" fontId="44" fillId="2" borderId="15" xfId="0" applyFont="1" applyFill="1" applyBorder="1">
      <alignment vertical="center"/>
    </xf>
    <xf numFmtId="0" fontId="44" fillId="2" borderId="4" xfId="0" applyFont="1" applyFill="1" applyBorder="1">
      <alignmen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8" fillId="0" borderId="0" xfId="0" applyFont="1" applyAlignment="1">
      <alignment horizontal="left" vertical="center" wrapText="1"/>
    </xf>
    <xf numFmtId="0" fontId="0" fillId="0" borderId="0" xfId="0" applyAlignment="1">
      <alignment horizontal="left" vertical="center" wrapText="1"/>
    </xf>
    <xf numFmtId="0" fontId="30" fillId="0" borderId="0" xfId="0" applyFont="1" applyAlignment="1">
      <alignment horizontal="center" vertical="center"/>
    </xf>
    <xf numFmtId="0" fontId="9" fillId="0" borderId="49" xfId="0" applyFont="1" applyBorder="1" applyAlignment="1">
      <alignment horizontal="center" vertical="center"/>
    </xf>
    <xf numFmtId="0" fontId="9" fillId="0" borderId="7" xfId="0" applyFont="1" applyBorder="1" applyAlignment="1">
      <alignment horizontal="center" vertical="center"/>
    </xf>
    <xf numFmtId="0" fontId="9" fillId="0" borderId="99" xfId="0" applyFont="1" applyBorder="1" applyAlignment="1">
      <alignment horizontal="center" vertical="center"/>
    </xf>
    <xf numFmtId="0" fontId="9" fillId="0" borderId="49" xfId="0" applyFont="1" applyBorder="1" applyAlignment="1">
      <alignment horizontal="center" vertical="center" wrapText="1"/>
    </xf>
    <xf numFmtId="0" fontId="32" fillId="0" borderId="0" xfId="15" applyFont="1" applyAlignment="1" applyProtection="1">
      <alignment horizontal="center" vertical="center"/>
      <protection locked="0"/>
    </xf>
    <xf numFmtId="0" fontId="80" fillId="0" borderId="0" xfId="0" applyFont="1" applyAlignment="1">
      <alignment horizontal="left" vertical="center" wrapText="1"/>
    </xf>
    <xf numFmtId="0" fontId="28" fillId="0" borderId="9"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33" fillId="0" borderId="9" xfId="0" applyFont="1" applyBorder="1" applyAlignment="1">
      <alignment horizontal="center"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6" xfId="0" applyFont="1" applyBorder="1" applyAlignment="1">
      <alignment horizontal="center" vertical="center"/>
    </xf>
    <xf numFmtId="0" fontId="9" fillId="0" borderId="99" xfId="0" applyFont="1" applyBorder="1" applyAlignment="1">
      <alignment horizontal="center" vertical="center" wrapText="1"/>
    </xf>
    <xf numFmtId="0" fontId="9" fillId="0" borderId="44" xfId="0" applyFont="1" applyBorder="1" applyAlignment="1">
      <alignment horizontal="center" vertical="center" wrapText="1"/>
    </xf>
    <xf numFmtId="0" fontId="32" fillId="0" borderId="44" xfId="15" applyFont="1" applyBorder="1" applyAlignment="1" applyProtection="1">
      <alignment horizontal="center" vertical="center" wrapText="1"/>
      <protection locked="0"/>
    </xf>
    <xf numFmtId="0" fontId="33" fillId="0" borderId="45" xfId="0" applyFont="1" applyBorder="1" applyAlignment="1">
      <alignment horizontal="center" vertical="center"/>
    </xf>
    <xf numFmtId="0" fontId="36" fillId="0" borderId="49" xfId="15" applyFont="1" applyBorder="1" applyAlignment="1" applyProtection="1">
      <alignment horizontal="center" vertical="center" wrapText="1"/>
      <protection locked="0"/>
    </xf>
    <xf numFmtId="0" fontId="36" fillId="0" borderId="7" xfId="15" applyFont="1" applyBorder="1" applyAlignment="1" applyProtection="1">
      <alignment horizontal="center" vertical="center" wrapText="1"/>
      <protection locked="0"/>
    </xf>
    <xf numFmtId="0" fontId="36" fillId="0" borderId="3" xfId="15" applyFont="1" applyBorder="1" applyAlignment="1" applyProtection="1">
      <alignment horizontal="center" vertical="center" wrapText="1"/>
      <protection locked="0"/>
    </xf>
    <xf numFmtId="0" fontId="87" fillId="7" borderId="0" xfId="0" applyFont="1" applyFill="1" applyAlignment="1" applyProtection="1">
      <alignment vertical="center"/>
    </xf>
    <xf numFmtId="0" fontId="61" fillId="10" borderId="46" xfId="14" applyFont="1" applyFill="1" applyBorder="1" applyAlignment="1" applyProtection="1">
      <alignment vertical="center"/>
    </xf>
    <xf numFmtId="0" fontId="61" fillId="10" borderId="47" xfId="14" applyFont="1" applyFill="1" applyBorder="1" applyAlignment="1" applyProtection="1">
      <alignment vertical="center"/>
    </xf>
    <xf numFmtId="0" fontId="61" fillId="10" borderId="45" xfId="14" applyFont="1" applyFill="1" applyBorder="1" applyAlignment="1" applyProtection="1">
      <alignment horizontal="center" vertical="center"/>
    </xf>
    <xf numFmtId="0" fontId="61" fillId="10" borderId="46" xfId="14" applyFont="1" applyFill="1" applyBorder="1" applyAlignment="1" applyProtection="1">
      <alignment horizontal="center" vertical="center"/>
    </xf>
    <xf numFmtId="0" fontId="9" fillId="5" borderId="0" xfId="0" applyFont="1" applyFill="1" applyAlignment="1" applyProtection="1">
      <alignment vertical="center"/>
    </xf>
    <xf numFmtId="0" fontId="39" fillId="0" borderId="9" xfId="0" applyFont="1" applyBorder="1" applyAlignment="1" applyProtection="1">
      <alignment horizontal="left" vertical="top" wrapText="1"/>
    </xf>
    <xf numFmtId="0" fontId="39" fillId="0" borderId="6" xfId="0" applyFont="1" applyBorder="1" applyAlignment="1" applyProtection="1">
      <alignment horizontal="left" vertical="top" wrapText="1"/>
    </xf>
    <xf numFmtId="0" fontId="39" fillId="0" borderId="48" xfId="0" applyFont="1" applyBorder="1" applyAlignment="1" applyProtection="1">
      <alignment horizontal="left" vertical="top" wrapText="1"/>
    </xf>
    <xf numFmtId="0" fontId="39" fillId="0" borderId="11"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8" xfId="0" applyFont="1" applyBorder="1" applyAlignment="1" applyProtection="1">
      <alignment horizontal="left" vertical="top" wrapText="1"/>
    </xf>
    <xf numFmtId="0" fontId="39" fillId="0" borderId="5" xfId="0" applyFont="1" applyBorder="1" applyAlignment="1" applyProtection="1">
      <alignment horizontal="left" vertical="top" wrapText="1"/>
    </xf>
    <xf numFmtId="0" fontId="39" fillId="0" borderId="12" xfId="0" applyFont="1" applyBorder="1" applyAlignment="1" applyProtection="1">
      <alignment horizontal="left" vertical="top" wrapText="1"/>
    </xf>
    <xf numFmtId="0" fontId="39" fillId="0" borderId="13" xfId="0" applyFont="1" applyBorder="1" applyAlignment="1" applyProtection="1">
      <alignment horizontal="left" vertical="top" wrapText="1"/>
    </xf>
    <xf numFmtId="192" fontId="87" fillId="7" borderId="45" xfId="0" applyNumberFormat="1" applyFont="1" applyFill="1" applyBorder="1" applyAlignment="1" applyProtection="1">
      <alignment horizontal="right" vertical="center" wrapText="1"/>
    </xf>
    <xf numFmtId="192" fontId="18" fillId="7" borderId="46" xfId="0" applyNumberFormat="1" applyFont="1" applyFill="1" applyBorder="1" applyAlignment="1" applyProtection="1">
      <alignment horizontal="right" vertical="center" wrapText="1"/>
    </xf>
    <xf numFmtId="192" fontId="18" fillId="7" borderId="47" xfId="0" applyNumberFormat="1" applyFont="1" applyFill="1" applyBorder="1" applyAlignment="1" applyProtection="1">
      <alignment horizontal="right" vertical="center" wrapText="1"/>
    </xf>
    <xf numFmtId="0" fontId="91" fillId="7" borderId="44" xfId="0" applyFont="1" applyFill="1" applyBorder="1" applyAlignment="1" applyProtection="1">
      <alignment horizontal="left" vertical="center" wrapText="1"/>
    </xf>
    <xf numFmtId="0" fontId="91" fillId="13" borderId="44" xfId="0" applyFont="1" applyFill="1" applyBorder="1" applyAlignment="1" applyProtection="1">
      <alignment horizontal="center" vertical="center" shrinkToFit="1"/>
    </xf>
    <xf numFmtId="38" fontId="91" fillId="13" borderId="44" xfId="2" applyFont="1" applyFill="1" applyBorder="1" applyAlignment="1" applyProtection="1">
      <alignment horizontal="center" vertical="center" shrinkToFit="1"/>
    </xf>
    <xf numFmtId="0" fontId="10" fillId="8" borderId="49" xfId="14" applyFont="1" applyFill="1" applyBorder="1" applyAlignment="1" applyProtection="1">
      <alignment horizontal="center" vertical="center"/>
    </xf>
    <xf numFmtId="0" fontId="40" fillId="7" borderId="44" xfId="14" applyFont="1" applyFill="1" applyBorder="1" applyAlignment="1" applyProtection="1">
      <alignment horizontal="center" vertical="center"/>
    </xf>
    <xf numFmtId="0" fontId="39" fillId="0" borderId="47" xfId="0" applyFont="1" applyBorder="1" applyAlignment="1" applyProtection="1">
      <alignment horizontal="left" vertical="top" wrapText="1"/>
    </xf>
    <xf numFmtId="0" fontId="39" fillId="0" borderId="44" xfId="0" applyFont="1" applyBorder="1" applyAlignment="1" applyProtection="1">
      <alignment horizontal="left" vertical="top" wrapText="1"/>
    </xf>
    <xf numFmtId="193" fontId="26" fillId="5" borderId="45" xfId="0" applyNumberFormat="1" applyFont="1" applyFill="1" applyBorder="1" applyAlignment="1" applyProtection="1">
      <alignment horizontal="center" vertical="center" shrinkToFit="1"/>
    </xf>
    <xf numFmtId="193" fontId="26" fillId="5" borderId="46" xfId="0" applyNumberFormat="1" applyFont="1" applyFill="1" applyBorder="1" applyAlignment="1" applyProtection="1">
      <alignment horizontal="center" vertical="center" shrinkToFit="1"/>
    </xf>
    <xf numFmtId="193" fontId="26" fillId="5" borderId="47" xfId="0" applyNumberFormat="1" applyFont="1" applyFill="1" applyBorder="1" applyAlignment="1" applyProtection="1">
      <alignment horizontal="center" vertical="center" shrinkToFit="1"/>
    </xf>
    <xf numFmtId="0" fontId="10" fillId="8" borderId="45" xfId="14" applyFont="1" applyFill="1" applyBorder="1" applyAlignment="1" applyProtection="1">
      <alignment horizontal="center" vertical="center"/>
    </xf>
    <xf numFmtId="0" fontId="10" fillId="8" borderId="46" xfId="14" applyFont="1" applyFill="1" applyBorder="1" applyAlignment="1" applyProtection="1">
      <alignment horizontal="center" vertical="center"/>
    </xf>
    <xf numFmtId="0" fontId="10" fillId="8" borderId="47" xfId="14" applyFont="1" applyFill="1" applyBorder="1" applyAlignment="1" applyProtection="1">
      <alignment horizontal="center" vertical="center"/>
    </xf>
    <xf numFmtId="0" fontId="91" fillId="7" borderId="45" xfId="0" applyFont="1" applyFill="1" applyBorder="1" applyAlignment="1" applyProtection="1">
      <alignment horizontal="left" vertical="center" wrapText="1"/>
    </xf>
    <xf numFmtId="0" fontId="91" fillId="7" borderId="46" xfId="0" applyFont="1" applyFill="1" applyBorder="1" applyAlignment="1" applyProtection="1">
      <alignment horizontal="left" vertical="center" wrapText="1"/>
    </xf>
    <xf numFmtId="0" fontId="91" fillId="7" borderId="47" xfId="0" applyFont="1" applyFill="1" applyBorder="1" applyAlignment="1" applyProtection="1">
      <alignment horizontal="left" vertical="center" wrapText="1"/>
    </xf>
    <xf numFmtId="38" fontId="92" fillId="5" borderId="44" xfId="2" applyFont="1" applyFill="1" applyBorder="1" applyAlignment="1" applyProtection="1">
      <alignment horizontal="center" vertical="center" shrinkToFit="1"/>
    </xf>
    <xf numFmtId="0" fontId="9" fillId="0" borderId="0" xfId="14" applyFont="1" applyAlignment="1" applyProtection="1">
      <alignment vertical="center"/>
    </xf>
    <xf numFmtId="0" fontId="46" fillId="7" borderId="0" xfId="14" applyFont="1" applyFill="1" applyAlignment="1" applyProtection="1">
      <alignment horizontal="center" vertical="center"/>
    </xf>
    <xf numFmtId="0" fontId="26" fillId="0" borderId="47" xfId="0" applyFont="1" applyBorder="1" applyAlignment="1" applyProtection="1">
      <alignment horizontal="left" vertical="top" wrapText="1"/>
    </xf>
    <xf numFmtId="0" fontId="26" fillId="0" borderId="44" xfId="0" applyFont="1" applyBorder="1" applyAlignment="1" applyProtection="1">
      <alignment horizontal="left" vertical="top" wrapText="1"/>
    </xf>
    <xf numFmtId="0" fontId="39" fillId="8" borderId="45" xfId="0" applyFont="1" applyFill="1" applyBorder="1" applyAlignment="1" applyProtection="1">
      <alignment horizontal="center" vertical="center" wrapText="1"/>
    </xf>
    <xf numFmtId="0" fontId="0" fillId="0" borderId="47" xfId="0" applyBorder="1" applyAlignment="1" applyProtection="1">
      <alignment horizontal="center" vertical="center"/>
    </xf>
    <xf numFmtId="0" fontId="26" fillId="8" borderId="45" xfId="0" applyFont="1" applyFill="1" applyBorder="1" applyAlignment="1" applyProtection="1">
      <alignment horizontal="center" vertical="center" wrapText="1"/>
    </xf>
    <xf numFmtId="0" fontId="58" fillId="0" borderId="47" xfId="0" applyFont="1" applyBorder="1" applyAlignment="1" applyProtection="1">
      <alignment horizontal="center" vertical="center"/>
    </xf>
    <xf numFmtId="0" fontId="26" fillId="8" borderId="47" xfId="0" applyFont="1" applyFill="1" applyBorder="1" applyAlignment="1" applyProtection="1">
      <alignment horizontal="center" vertical="center"/>
    </xf>
    <xf numFmtId="0" fontId="0" fillId="0" borderId="46" xfId="0" applyBorder="1" applyAlignment="1" applyProtection="1">
      <alignment horizontal="center" vertical="center"/>
    </xf>
    <xf numFmtId="0" fontId="10" fillId="8" borderId="6"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xf>
    <xf numFmtId="0" fontId="10" fillId="8" borderId="48" xfId="0" applyFont="1" applyFill="1" applyBorder="1" applyAlignment="1" applyProtection="1">
      <alignment horizontal="center" vertical="center"/>
    </xf>
    <xf numFmtId="0" fontId="10" fillId="8" borderId="12" xfId="0" applyFont="1" applyFill="1" applyBorder="1" applyAlignment="1" applyProtection="1">
      <alignment horizontal="center" vertical="center"/>
    </xf>
    <xf numFmtId="0" fontId="10" fillId="8" borderId="13" xfId="0" applyFont="1" applyFill="1" applyBorder="1" applyAlignment="1" applyProtection="1">
      <alignment horizontal="center" vertical="center"/>
    </xf>
    <xf numFmtId="38" fontId="95" fillId="5" borderId="45" xfId="2" applyFont="1" applyFill="1" applyBorder="1" applyAlignment="1" applyProtection="1">
      <alignment horizontal="center" vertical="center" shrinkToFit="1"/>
    </xf>
    <xf numFmtId="0" fontId="19" fillId="0" borderId="47" xfId="0" applyFont="1" applyBorder="1" applyAlignment="1" applyProtection="1">
      <alignment horizontal="center" vertical="center" shrinkToFit="1"/>
    </xf>
    <xf numFmtId="38" fontId="95" fillId="5" borderId="85" xfId="2" applyFont="1" applyFill="1" applyBorder="1" applyAlignment="1" applyProtection="1">
      <alignment horizontal="center" vertical="center" shrinkToFit="1"/>
    </xf>
    <xf numFmtId="0" fontId="19" fillId="0" borderId="86" xfId="0" applyFont="1" applyBorder="1" applyAlignment="1" applyProtection="1">
      <alignment horizontal="center" vertical="center" shrinkToFit="1"/>
    </xf>
    <xf numFmtId="0" fontId="95" fillId="5" borderId="85" xfId="0" applyFont="1" applyFill="1" applyBorder="1" applyAlignment="1" applyProtection="1">
      <alignment horizontal="center" vertical="center" shrinkToFit="1"/>
    </xf>
    <xf numFmtId="38" fontId="32" fillId="5" borderId="45" xfId="2" applyFont="1" applyFill="1" applyBorder="1" applyAlignment="1" applyProtection="1">
      <alignment horizontal="center" vertical="center" shrinkToFit="1"/>
    </xf>
    <xf numFmtId="38" fontId="32" fillId="5" borderId="47" xfId="2" applyFont="1" applyFill="1" applyBorder="1" applyAlignment="1" applyProtection="1">
      <alignment horizontal="center" vertical="center" shrinkToFit="1"/>
    </xf>
    <xf numFmtId="0" fontId="45" fillId="0" borderId="0" xfId="0" applyFont="1" applyAlignment="1" applyProtection="1">
      <alignment horizontal="left" vertical="center" wrapText="1"/>
    </xf>
    <xf numFmtId="0" fontId="39" fillId="8" borderId="49" xfId="0" applyFont="1" applyFill="1" applyBorder="1" applyAlignment="1" applyProtection="1">
      <alignment horizontal="center" vertical="center"/>
    </xf>
    <xf numFmtId="3" fontId="90" fillId="5" borderId="49" xfId="0" applyNumberFormat="1" applyFont="1" applyFill="1" applyBorder="1" applyAlignment="1" applyProtection="1">
      <alignment horizontal="center" vertical="center" shrinkToFit="1"/>
    </xf>
    <xf numFmtId="3" fontId="90" fillId="5" borderId="9" xfId="0" applyNumberFormat="1" applyFont="1" applyFill="1" applyBorder="1" applyAlignment="1" applyProtection="1">
      <alignment horizontal="center" vertical="center" shrinkToFit="1"/>
    </xf>
    <xf numFmtId="3" fontId="90" fillId="5" borderId="7" xfId="0" applyNumberFormat="1" applyFont="1" applyFill="1" applyBorder="1" applyAlignment="1" applyProtection="1">
      <alignment horizontal="center" vertical="center" shrinkToFit="1"/>
    </xf>
    <xf numFmtId="3" fontId="90" fillId="5" borderId="11" xfId="0" applyNumberFormat="1" applyFont="1" applyFill="1" applyBorder="1" applyAlignment="1" applyProtection="1">
      <alignment horizontal="center" vertical="center" shrinkToFit="1"/>
    </xf>
    <xf numFmtId="3" fontId="90" fillId="5" borderId="3" xfId="0" applyNumberFormat="1" applyFont="1" applyFill="1" applyBorder="1" applyAlignment="1" applyProtection="1">
      <alignment horizontal="center" vertical="center" shrinkToFit="1"/>
    </xf>
    <xf numFmtId="3" fontId="90" fillId="5" borderId="5" xfId="0" applyNumberFormat="1" applyFont="1" applyFill="1" applyBorder="1" applyAlignment="1" applyProtection="1">
      <alignment horizontal="center" vertical="center" shrinkToFit="1"/>
    </xf>
    <xf numFmtId="0" fontId="45" fillId="0" borderId="0" xfId="0" applyFont="1" applyAlignment="1" applyProtection="1">
      <alignment horizontal="left" vertical="top" wrapText="1"/>
    </xf>
    <xf numFmtId="0" fontId="23" fillId="5" borderId="49" xfId="14" applyFont="1" applyFill="1" applyBorder="1" applyAlignment="1" applyProtection="1">
      <alignment horizontal="center" vertical="top"/>
    </xf>
    <xf numFmtId="0" fontId="63" fillId="5" borderId="49" xfId="14" applyFont="1" applyFill="1" applyBorder="1" applyAlignment="1" applyProtection="1">
      <alignment horizontal="center" vertical="top"/>
    </xf>
    <xf numFmtId="0" fontId="49" fillId="3" borderId="49" xfId="0" applyFont="1" applyFill="1" applyBorder="1" applyAlignment="1" applyProtection="1">
      <alignment horizontal="left" vertical="top"/>
    </xf>
    <xf numFmtId="0" fontId="9" fillId="5" borderId="49" xfId="14" applyFont="1" applyFill="1" applyBorder="1" applyAlignment="1" applyProtection="1">
      <alignment horizontal="center" vertical="top"/>
    </xf>
    <xf numFmtId="0" fontId="48" fillId="5" borderId="49" xfId="14" applyFont="1" applyFill="1" applyBorder="1" applyAlignment="1" applyProtection="1">
      <alignment horizontal="center" vertical="top"/>
    </xf>
    <xf numFmtId="0" fontId="23" fillId="5" borderId="3" xfId="14" applyFont="1" applyFill="1" applyBorder="1" applyAlignment="1" applyProtection="1">
      <alignment horizontal="center" vertical="center"/>
    </xf>
    <xf numFmtId="0" fontId="63" fillId="5" borderId="3" xfId="14" applyFont="1" applyFill="1" applyBorder="1" applyAlignment="1" applyProtection="1">
      <alignment horizontal="center" vertical="center"/>
    </xf>
    <xf numFmtId="0" fontId="49" fillId="3" borderId="3" xfId="0" applyFont="1" applyFill="1" applyBorder="1" applyAlignment="1" applyProtection="1">
      <alignment horizontal="left" vertical="top"/>
    </xf>
    <xf numFmtId="0" fontId="23" fillId="5" borderId="7" xfId="14" applyFont="1" applyFill="1" applyBorder="1" applyAlignment="1" applyProtection="1">
      <alignment horizontal="center" vertical="center"/>
    </xf>
    <xf numFmtId="0" fontId="63" fillId="5" borderId="7" xfId="14" applyFont="1" applyFill="1" applyBorder="1" applyAlignment="1" applyProtection="1">
      <alignment horizontal="center" vertical="center"/>
    </xf>
    <xf numFmtId="0" fontId="49" fillId="3" borderId="7" xfId="0" applyFont="1" applyFill="1" applyBorder="1" applyAlignment="1" applyProtection="1">
      <alignment horizontal="left" vertical="top"/>
    </xf>
    <xf numFmtId="0" fontId="98" fillId="13" borderId="9" xfId="0" applyFont="1" applyFill="1" applyBorder="1" applyAlignment="1" applyProtection="1">
      <alignment horizontal="left" vertical="top" wrapText="1"/>
    </xf>
    <xf numFmtId="0" fontId="98" fillId="13" borderId="6" xfId="0" applyFont="1" applyFill="1" applyBorder="1" applyAlignment="1" applyProtection="1">
      <alignment horizontal="left" vertical="top" wrapText="1"/>
    </xf>
    <xf numFmtId="0" fontId="98" fillId="13" borderId="48" xfId="0" applyFont="1" applyFill="1" applyBorder="1" applyAlignment="1" applyProtection="1">
      <alignment horizontal="left" vertical="top" wrapText="1"/>
    </xf>
    <xf numFmtId="0" fontId="19" fillId="13" borderId="11" xfId="0" applyFont="1" applyFill="1" applyBorder="1" applyAlignment="1" applyProtection="1">
      <alignment horizontal="left" vertical="top" wrapText="1"/>
    </xf>
    <xf numFmtId="0" fontId="19" fillId="13" borderId="0" xfId="0" applyFont="1" applyFill="1" applyAlignment="1" applyProtection="1">
      <alignment horizontal="left" vertical="top" wrapText="1"/>
    </xf>
    <xf numFmtId="0" fontId="19" fillId="13" borderId="8" xfId="0" applyFont="1" applyFill="1" applyBorder="1" applyAlignment="1" applyProtection="1">
      <alignment horizontal="left" vertical="top" wrapText="1"/>
    </xf>
    <xf numFmtId="0" fontId="19" fillId="13" borderId="5" xfId="0" applyFont="1" applyFill="1" applyBorder="1" applyAlignment="1" applyProtection="1">
      <alignment horizontal="left" vertical="top" wrapText="1"/>
    </xf>
    <xf numFmtId="0" fontId="19" fillId="13" borderId="12" xfId="0" applyFont="1" applyFill="1" applyBorder="1" applyAlignment="1" applyProtection="1">
      <alignment horizontal="left" vertical="top" wrapText="1"/>
    </xf>
    <xf numFmtId="0" fontId="19" fillId="13" borderId="13" xfId="0" applyFont="1" applyFill="1" applyBorder="1" applyAlignment="1" applyProtection="1">
      <alignment horizontal="left" vertical="top" wrapText="1"/>
    </xf>
    <xf numFmtId="0" fontId="91" fillId="13" borderId="11" xfId="0" applyFont="1" applyFill="1" applyBorder="1" applyAlignment="1" applyProtection="1">
      <alignment horizontal="left" vertical="top" wrapText="1"/>
    </xf>
    <xf numFmtId="0" fontId="91" fillId="13" borderId="0" xfId="0" applyFont="1" applyFill="1" applyAlignment="1" applyProtection="1">
      <alignment horizontal="left" vertical="top" wrapText="1"/>
    </xf>
    <xf numFmtId="0" fontId="91" fillId="13" borderId="8" xfId="0" applyFont="1" applyFill="1" applyBorder="1" applyAlignment="1" applyProtection="1">
      <alignment horizontal="left" vertical="top" wrapText="1"/>
    </xf>
    <xf numFmtId="0" fontId="91" fillId="13" borderId="5" xfId="0" applyFont="1" applyFill="1" applyBorder="1" applyAlignment="1" applyProtection="1">
      <alignment horizontal="left" vertical="top" wrapText="1"/>
    </xf>
    <xf numFmtId="0" fontId="91" fillId="13" borderId="12" xfId="0" applyFont="1" applyFill="1" applyBorder="1" applyAlignment="1" applyProtection="1">
      <alignment horizontal="left" vertical="top" wrapText="1"/>
    </xf>
    <xf numFmtId="0" fontId="91" fillId="13" borderId="13" xfId="0" applyFont="1" applyFill="1" applyBorder="1" applyAlignment="1" applyProtection="1">
      <alignment horizontal="left" vertical="top" wrapText="1"/>
    </xf>
    <xf numFmtId="0" fontId="49" fillId="3" borderId="5" xfId="0" applyFont="1" applyFill="1" applyBorder="1" applyAlignment="1" applyProtection="1">
      <alignment horizontal="center" vertical="top" wrapText="1"/>
    </xf>
    <xf numFmtId="0" fontId="0" fillId="3" borderId="12" xfId="0" applyFill="1" applyBorder="1" applyAlignment="1" applyProtection="1">
      <alignment horizontal="center" vertical="top"/>
    </xf>
    <xf numFmtId="0" fontId="0" fillId="3" borderId="13" xfId="0" applyFill="1" applyBorder="1" applyAlignment="1" applyProtection="1">
      <alignment horizontal="center" vertical="top"/>
    </xf>
    <xf numFmtId="0" fontId="10" fillId="8" borderId="44" xfId="14" applyFont="1" applyFill="1" applyBorder="1" applyAlignment="1" applyProtection="1">
      <alignment horizontal="center" vertical="center" wrapText="1"/>
    </xf>
    <xf numFmtId="0" fontId="10" fillId="8" borderId="44" xfId="14" applyFont="1" applyFill="1" applyBorder="1" applyAlignment="1" applyProtection="1">
      <alignment horizontal="center" vertical="center"/>
    </xf>
    <xf numFmtId="0" fontId="39" fillId="8" borderId="49" xfId="0" applyFont="1" applyFill="1" applyBorder="1" applyAlignment="1" applyProtection="1">
      <alignment horizontal="center" vertical="top"/>
    </xf>
    <xf numFmtId="192" fontId="38" fillId="7" borderId="5" xfId="2" applyNumberFormat="1" applyFont="1" applyFill="1" applyBorder="1" applyAlignment="1" applyProtection="1">
      <alignment horizontal="right" vertical="center" wrapText="1"/>
    </xf>
    <xf numFmtId="192" fontId="40" fillId="0" borderId="12" xfId="2" applyNumberFormat="1" applyFont="1" applyBorder="1" applyAlignment="1" applyProtection="1">
      <alignment horizontal="right" vertical="center" wrapText="1"/>
    </xf>
    <xf numFmtId="192" fontId="40" fillId="0" borderId="13" xfId="2" applyNumberFormat="1" applyFont="1" applyBorder="1" applyAlignment="1" applyProtection="1">
      <alignment horizontal="right" vertical="center" wrapText="1"/>
    </xf>
    <xf numFmtId="0" fontId="39" fillId="3" borderId="9" xfId="0" applyFont="1" applyFill="1" applyBorder="1" applyAlignment="1" applyProtection="1">
      <alignment horizontal="right" vertical="center" wrapText="1"/>
    </xf>
    <xf numFmtId="0" fontId="0" fillId="3" borderId="6" xfId="0" applyFill="1" applyBorder="1" applyAlignment="1" applyProtection="1">
      <alignment horizontal="right" vertical="center" wrapText="1"/>
    </xf>
    <xf numFmtId="191" fontId="0" fillId="5" borderId="6" xfId="1" applyNumberFormat="1" applyFont="1" applyFill="1" applyBorder="1" applyAlignment="1" applyProtection="1">
      <alignment horizontal="center" vertical="center" wrapText="1"/>
    </xf>
    <xf numFmtId="191" fontId="0" fillId="0" borderId="6" xfId="1" applyNumberFormat="1" applyFont="1" applyBorder="1" applyAlignment="1" applyProtection="1">
      <alignment horizontal="center" vertical="center" wrapText="1"/>
    </xf>
    <xf numFmtId="0" fontId="23" fillId="5" borderId="49" xfId="14" applyFont="1" applyFill="1" applyBorder="1" applyAlignment="1" applyProtection="1">
      <alignment horizontal="center" vertical="center"/>
    </xf>
    <xf numFmtId="0" fontId="63" fillId="5" borderId="49" xfId="14" applyFont="1" applyFill="1" applyBorder="1" applyAlignment="1" applyProtection="1">
      <alignment horizontal="center" vertical="center"/>
    </xf>
    <xf numFmtId="0" fontId="49" fillId="3" borderId="49" xfId="0" applyFont="1" applyFill="1" applyBorder="1" applyAlignment="1" applyProtection="1">
      <alignment horizontal="left" vertical="top" wrapText="1"/>
    </xf>
    <xf numFmtId="0" fontId="99" fillId="13" borderId="6" xfId="0" applyFont="1" applyFill="1" applyBorder="1" applyAlignment="1" applyProtection="1">
      <alignment horizontal="left" vertical="top" wrapText="1"/>
    </xf>
    <xf numFmtId="0" fontId="99" fillId="13" borderId="48" xfId="0" applyFont="1" applyFill="1" applyBorder="1" applyAlignment="1" applyProtection="1">
      <alignment horizontal="left" vertical="top" wrapText="1"/>
    </xf>
    <xf numFmtId="0" fontId="49" fillId="3" borderId="11" xfId="0" applyFont="1" applyFill="1" applyBorder="1" applyAlignment="1" applyProtection="1">
      <alignment horizontal="center" vertical="top" wrapText="1"/>
    </xf>
    <xf numFmtId="0" fontId="0" fillId="0" borderId="0" xfId="0" applyBorder="1" applyAlignment="1" applyProtection="1">
      <alignment horizontal="center" vertical="top"/>
    </xf>
    <xf numFmtId="0" fontId="0" fillId="0" borderId="8" xfId="0" applyBorder="1" applyAlignment="1" applyProtection="1">
      <alignment horizontal="center" vertical="top"/>
    </xf>
    <xf numFmtId="0" fontId="98" fillId="13" borderId="45" xfId="0" applyFont="1" applyFill="1" applyBorder="1" applyAlignment="1" applyProtection="1">
      <alignment horizontal="left" vertical="top" wrapText="1"/>
    </xf>
    <xf numFmtId="0" fontId="98" fillId="13" borderId="46" xfId="0" applyFont="1" applyFill="1" applyBorder="1" applyAlignment="1" applyProtection="1">
      <alignment horizontal="left" vertical="top" wrapText="1"/>
    </xf>
    <xf numFmtId="0" fontId="98" fillId="13" borderId="47" xfId="0" applyFont="1" applyFill="1" applyBorder="1" applyAlignment="1" applyProtection="1">
      <alignment horizontal="left" vertical="top" wrapText="1"/>
    </xf>
    <xf numFmtId="0" fontId="0" fillId="0" borderId="12" xfId="0" applyBorder="1" applyAlignment="1" applyProtection="1">
      <alignment horizontal="center" vertical="top"/>
    </xf>
    <xf numFmtId="0" fontId="0" fillId="0" borderId="13" xfId="0" applyBorder="1" applyAlignment="1" applyProtection="1">
      <alignment horizontal="center" vertical="top"/>
    </xf>
    <xf numFmtId="0" fontId="39" fillId="8" borderId="44" xfId="0" applyFont="1" applyFill="1" applyBorder="1" applyAlignment="1" applyProtection="1">
      <alignment horizontal="left" vertical="center"/>
    </xf>
    <xf numFmtId="0" fontId="39" fillId="8" borderId="45" xfId="0" applyFont="1" applyFill="1" applyBorder="1" applyAlignment="1" applyProtection="1">
      <alignment horizontal="left" vertical="center"/>
    </xf>
    <xf numFmtId="192" fontId="91" fillId="13" borderId="44" xfId="0" applyNumberFormat="1" applyFont="1" applyFill="1" applyBorder="1" applyAlignment="1" applyProtection="1">
      <alignment horizontal="center" vertical="center" wrapText="1"/>
    </xf>
    <xf numFmtId="192" fontId="95" fillId="13" borderId="47" xfId="0" applyNumberFormat="1" applyFont="1" applyFill="1" applyBorder="1" applyAlignment="1" applyProtection="1">
      <alignment horizontal="center" vertical="center" wrapText="1"/>
    </xf>
    <xf numFmtId="192" fontId="95" fillId="13" borderId="44" xfId="0" applyNumberFormat="1" applyFont="1" applyFill="1" applyBorder="1" applyAlignment="1" applyProtection="1">
      <alignment horizontal="center" vertical="center" wrapText="1"/>
    </xf>
    <xf numFmtId="0" fontId="19" fillId="13" borderId="6" xfId="0" applyFont="1" applyFill="1" applyBorder="1" applyAlignment="1" applyProtection="1">
      <alignment horizontal="left" vertical="top" wrapText="1"/>
    </xf>
    <xf numFmtId="0" fontId="19" fillId="13" borderId="48" xfId="0" applyFont="1" applyFill="1" applyBorder="1" applyAlignment="1" applyProtection="1">
      <alignment horizontal="left" vertical="top" wrapText="1"/>
    </xf>
    <xf numFmtId="0" fontId="24" fillId="0" borderId="0" xfId="0" applyFont="1" applyAlignment="1" applyProtection="1">
      <alignment horizontal="left" vertical="center" wrapText="1"/>
    </xf>
    <xf numFmtId="0" fontId="48" fillId="8" borderId="44" xfId="14" applyFont="1" applyFill="1" applyBorder="1" applyAlignment="1" applyProtection="1">
      <alignment horizontal="center" vertical="center"/>
    </xf>
    <xf numFmtId="0" fontId="49" fillId="8" borderId="44" xfId="0" applyFont="1" applyFill="1" applyBorder="1" applyAlignment="1" applyProtection="1">
      <alignment horizontal="center" vertical="center"/>
    </xf>
    <xf numFmtId="180" fontId="10" fillId="7" borderId="44" xfId="14" applyNumberFormat="1" applyFont="1" applyFill="1" applyBorder="1" applyAlignment="1" applyProtection="1">
      <alignment horizontal="center" vertical="center"/>
    </xf>
    <xf numFmtId="0" fontId="39" fillId="0" borderId="44" xfId="0" applyFont="1" applyBorder="1" applyAlignment="1" applyProtection="1">
      <alignment horizontal="left" vertical="center"/>
    </xf>
    <xf numFmtId="0" fontId="19" fillId="13" borderId="0" xfId="0" applyFont="1" applyFill="1" applyBorder="1" applyAlignment="1" applyProtection="1">
      <alignment horizontal="left" vertical="top" wrapText="1"/>
    </xf>
    <xf numFmtId="0" fontId="97" fillId="7" borderId="0" xfId="0" applyFont="1" applyFill="1" applyBorder="1" applyAlignment="1" applyProtection="1">
      <alignment horizontal="center" vertical="center"/>
    </xf>
    <xf numFmtId="0" fontId="39" fillId="0" borderId="45" xfId="0" applyFont="1" applyBorder="1" applyAlignment="1" applyProtection="1">
      <alignment horizontal="left" vertical="top" wrapText="1"/>
    </xf>
    <xf numFmtId="0" fontId="91" fillId="13" borderId="44" xfId="0" applyFont="1" applyFill="1" applyBorder="1" applyAlignment="1" applyProtection="1">
      <alignment horizontal="center" vertical="center"/>
    </xf>
    <xf numFmtId="0" fontId="23" fillId="0" borderId="6" xfId="14" applyFont="1" applyBorder="1" applyAlignment="1" applyProtection="1">
      <alignment horizontal="left" vertical="top" wrapText="1"/>
    </xf>
    <xf numFmtId="0" fontId="58" fillId="0" borderId="6" xfId="0" applyFont="1" applyBorder="1" applyAlignment="1" applyProtection="1">
      <alignment horizontal="left" vertical="top"/>
    </xf>
    <xf numFmtId="0" fontId="10" fillId="8" borderId="44" xfId="14" applyFont="1" applyFill="1" applyBorder="1" applyAlignment="1" applyProtection="1">
      <alignment horizontal="center" vertical="center" textRotation="255"/>
    </xf>
    <xf numFmtId="0" fontId="39" fillId="8" borderId="44" xfId="0" applyFont="1" applyFill="1" applyBorder="1" applyAlignment="1" applyProtection="1">
      <alignment horizontal="center" vertical="center"/>
    </xf>
    <xf numFmtId="0" fontId="39" fillId="8" borderId="45" xfId="0" applyFont="1" applyFill="1" applyBorder="1" applyAlignment="1" applyProtection="1">
      <alignment horizontal="center" vertical="center"/>
    </xf>
    <xf numFmtId="0" fontId="39" fillId="0" borderId="48" xfId="0" applyFont="1" applyFill="1" applyBorder="1" applyAlignment="1" applyProtection="1">
      <alignment horizontal="left" vertical="center" wrapText="1"/>
    </xf>
    <xf numFmtId="0" fontId="39" fillId="0" borderId="49" xfId="0" applyFont="1" applyFill="1" applyBorder="1" applyAlignment="1" applyProtection="1">
      <alignment horizontal="left" vertical="center" wrapText="1"/>
    </xf>
    <xf numFmtId="0" fontId="39" fillId="0" borderId="9" xfId="0" applyFont="1" applyFill="1" applyBorder="1" applyAlignment="1" applyProtection="1">
      <alignment horizontal="left" vertical="center" wrapText="1"/>
    </xf>
    <xf numFmtId="0" fontId="19" fillId="0" borderId="49" xfId="0" applyFont="1" applyFill="1" applyBorder="1" applyAlignment="1" applyProtection="1">
      <alignment horizontal="left" vertical="center" wrapText="1"/>
    </xf>
    <xf numFmtId="0" fontId="91" fillId="0" borderId="49" xfId="0" applyFont="1" applyFill="1" applyBorder="1" applyAlignment="1" applyProtection="1">
      <alignment horizontal="left" vertical="center" wrapText="1"/>
    </xf>
    <xf numFmtId="0" fontId="24" fillId="0" borderId="12" xfId="0" applyFont="1" applyBorder="1" applyAlignment="1" applyProtection="1">
      <alignment horizontal="left" vertical="center" wrapText="1"/>
    </xf>
    <xf numFmtId="0" fontId="10" fillId="8" borderId="7" xfId="14" applyFont="1" applyFill="1" applyBorder="1" applyAlignment="1" applyProtection="1">
      <alignment horizontal="center" vertical="center"/>
    </xf>
    <xf numFmtId="0" fontId="46" fillId="7" borderId="78" xfId="14" applyFont="1" applyFill="1" applyBorder="1" applyAlignment="1" applyProtection="1">
      <alignment horizontal="center" vertical="center" wrapText="1"/>
    </xf>
    <xf numFmtId="0" fontId="40" fillId="7" borderId="79" xfId="0" applyFont="1" applyFill="1" applyBorder="1" applyAlignment="1" applyProtection="1">
      <alignment horizontal="center" vertical="center" wrapText="1"/>
    </xf>
    <xf numFmtId="0" fontId="40" fillId="7" borderId="9" xfId="14" applyFont="1" applyFill="1" applyBorder="1" applyAlignment="1" applyProtection="1">
      <alignment horizontal="center" vertical="center"/>
    </xf>
    <xf numFmtId="0" fontId="40" fillId="7" borderId="48" xfId="14" applyFont="1" applyFill="1" applyBorder="1" applyAlignment="1" applyProtection="1">
      <alignment horizontal="center" vertical="center"/>
    </xf>
    <xf numFmtId="0" fontId="40" fillId="7" borderId="5" xfId="14" applyFont="1" applyFill="1" applyBorder="1" applyAlignment="1" applyProtection="1">
      <alignment horizontal="center" vertical="center"/>
    </xf>
    <xf numFmtId="0" fontId="40" fillId="7" borderId="13" xfId="14" applyFont="1" applyFill="1" applyBorder="1" applyAlignment="1" applyProtection="1">
      <alignment horizontal="center" vertical="center"/>
    </xf>
    <xf numFmtId="0" fontId="91" fillId="13" borderId="3" xfId="0" applyFont="1" applyFill="1" applyBorder="1" applyAlignment="1" applyProtection="1">
      <alignment horizontal="left" vertical="top" wrapText="1"/>
    </xf>
    <xf numFmtId="0" fontId="39" fillId="13" borderId="3" xfId="0" applyFont="1" applyFill="1" applyBorder="1" applyAlignment="1" applyProtection="1">
      <alignment horizontal="left" vertical="top" wrapText="1"/>
    </xf>
    <xf numFmtId="0" fontId="39" fillId="13" borderId="5" xfId="0" applyFont="1" applyFill="1" applyBorder="1" applyAlignment="1" applyProtection="1">
      <alignment horizontal="left" vertical="top" wrapText="1"/>
    </xf>
    <xf numFmtId="0" fontId="91" fillId="13" borderId="3" xfId="0" applyFont="1" applyFill="1" applyBorder="1" applyAlignment="1" applyProtection="1">
      <alignment horizontal="left" vertical="center" wrapText="1"/>
    </xf>
    <xf numFmtId="0" fontId="39" fillId="0" borderId="47" xfId="0" applyFont="1" applyBorder="1" applyAlignment="1" applyProtection="1">
      <alignment horizontal="left" vertical="center" wrapText="1"/>
    </xf>
    <xf numFmtId="0" fontId="39" fillId="0" borderId="44" xfId="0" applyFont="1" applyBorder="1" applyAlignment="1" applyProtection="1">
      <alignment horizontal="left" vertical="center" wrapText="1"/>
    </xf>
    <xf numFmtId="0" fontId="39" fillId="0" borderId="45" xfId="0" applyFont="1" applyBorder="1" applyAlignment="1" applyProtection="1">
      <alignment horizontal="left" vertical="center" wrapText="1"/>
    </xf>
    <xf numFmtId="0" fontId="91" fillId="13" borderId="44" xfId="0" applyFont="1" applyFill="1" applyBorder="1" applyAlignment="1" applyProtection="1">
      <alignment horizontal="left" vertical="center" wrapText="1"/>
    </xf>
    <xf numFmtId="0" fontId="95" fillId="13" borderId="44" xfId="0" applyFont="1" applyFill="1" applyBorder="1" applyAlignment="1" applyProtection="1">
      <alignment horizontal="left" vertical="center" wrapText="1"/>
    </xf>
    <xf numFmtId="0" fontId="39" fillId="0" borderId="6" xfId="0" applyFont="1" applyFill="1" applyBorder="1" applyAlignment="1" applyProtection="1">
      <alignment horizontal="left" vertical="center"/>
    </xf>
    <xf numFmtId="0" fontId="39" fillId="0" borderId="48" xfId="0" applyFont="1" applyFill="1" applyBorder="1" applyAlignment="1" applyProtection="1">
      <alignment horizontal="left" vertical="center"/>
    </xf>
    <xf numFmtId="0" fontId="39" fillId="0" borderId="46" xfId="0" applyFont="1" applyBorder="1" applyAlignment="1" applyProtection="1">
      <alignment horizontal="left" vertical="center"/>
    </xf>
    <xf numFmtId="0" fontId="39" fillId="0" borderId="47" xfId="0" applyFont="1" applyBorder="1" applyAlignment="1" applyProtection="1">
      <alignment horizontal="left" vertical="center"/>
    </xf>
    <xf numFmtId="0" fontId="39" fillId="0" borderId="46" xfId="0" applyFont="1" applyBorder="1" applyAlignment="1" applyProtection="1">
      <alignment horizontal="left" vertical="center" wrapText="1"/>
    </xf>
    <xf numFmtId="0" fontId="125" fillId="13" borderId="12" xfId="0" applyFont="1" applyFill="1" applyBorder="1" applyAlignment="1" applyProtection="1">
      <alignment horizontal="left" vertical="center" wrapText="1"/>
    </xf>
    <xf numFmtId="0" fontId="39" fillId="13" borderId="12" xfId="0" applyFont="1" applyFill="1" applyBorder="1" applyAlignment="1" applyProtection="1">
      <alignment horizontal="left" vertical="center"/>
    </xf>
    <xf numFmtId="0" fontId="39" fillId="13" borderId="13" xfId="0" applyFont="1" applyFill="1" applyBorder="1" applyAlignment="1" applyProtection="1">
      <alignment horizontal="left" vertical="center"/>
    </xf>
    <xf numFmtId="0" fontId="39" fillId="8" borderId="46" xfId="0" applyFont="1" applyFill="1" applyBorder="1" applyAlignment="1" applyProtection="1">
      <alignment horizontal="center" vertical="center"/>
    </xf>
    <xf numFmtId="0" fontId="39" fillId="8" borderId="47" xfId="0" applyFont="1" applyFill="1" applyBorder="1" applyAlignment="1" applyProtection="1">
      <alignment horizontal="center" vertical="center"/>
    </xf>
    <xf numFmtId="3" fontId="90" fillId="0" borderId="45" xfId="0" applyNumberFormat="1" applyFont="1" applyFill="1" applyBorder="1" applyAlignment="1" applyProtection="1">
      <alignment horizontal="center" vertical="center" shrinkToFit="1"/>
    </xf>
    <xf numFmtId="3" fontId="90" fillId="0" borderId="46" xfId="0" applyNumberFormat="1" applyFont="1" applyFill="1" applyBorder="1" applyAlignment="1" applyProtection="1">
      <alignment horizontal="center" vertical="center" shrinkToFit="1"/>
    </xf>
    <xf numFmtId="0" fontId="90" fillId="0" borderId="47" xfId="0" applyFont="1" applyFill="1" applyBorder="1" applyAlignment="1" applyProtection="1">
      <alignment horizontal="center" vertical="center" shrinkToFit="1"/>
    </xf>
    <xf numFmtId="38" fontId="32" fillId="5" borderId="45" xfId="0" applyNumberFormat="1" applyFont="1" applyFill="1" applyBorder="1" applyAlignment="1" applyProtection="1">
      <alignment horizontal="center" vertical="center" shrinkToFit="1"/>
    </xf>
    <xf numFmtId="0" fontId="32" fillId="5" borderId="46" xfId="0" applyFont="1" applyFill="1" applyBorder="1" applyAlignment="1" applyProtection="1">
      <alignment horizontal="center" vertical="center" shrinkToFit="1"/>
    </xf>
    <xf numFmtId="0" fontId="32" fillId="5" borderId="47" xfId="0" applyFont="1" applyFill="1" applyBorder="1" applyAlignment="1" applyProtection="1">
      <alignment horizontal="center" vertical="center" shrinkToFit="1"/>
    </xf>
    <xf numFmtId="0" fontId="10" fillId="8" borderId="9" xfId="14" applyFont="1" applyFill="1" applyBorder="1" applyAlignment="1" applyProtection="1">
      <alignment horizontal="center" vertical="center" wrapText="1"/>
    </xf>
    <xf numFmtId="0" fontId="10" fillId="8" borderId="48" xfId="14" applyFont="1" applyFill="1" applyBorder="1" applyAlignment="1" applyProtection="1">
      <alignment horizontal="center" vertical="center" wrapText="1"/>
    </xf>
    <xf numFmtId="0" fontId="39" fillId="8" borderId="9" xfId="0" applyFont="1" applyFill="1" applyBorder="1" applyAlignment="1" applyProtection="1">
      <alignment horizontal="center" vertical="center" wrapText="1"/>
    </xf>
    <xf numFmtId="0" fontId="39" fillId="8" borderId="48" xfId="0" applyFont="1" applyFill="1" applyBorder="1" applyAlignment="1" applyProtection="1">
      <alignment horizontal="center" vertical="center" wrapText="1"/>
    </xf>
    <xf numFmtId="0" fontId="39" fillId="8" borderId="9" xfId="0" applyFont="1" applyFill="1" applyBorder="1" applyAlignment="1" applyProtection="1">
      <alignment horizontal="center" vertical="center"/>
    </xf>
    <xf numFmtId="0" fontId="39" fillId="8" borderId="6" xfId="0" applyFont="1" applyFill="1" applyBorder="1" applyAlignment="1" applyProtection="1">
      <alignment horizontal="center" vertical="center"/>
    </xf>
    <xf numFmtId="0" fontId="39" fillId="8" borderId="48" xfId="0" applyFont="1" applyFill="1" applyBorder="1" applyAlignment="1" applyProtection="1">
      <alignment horizontal="center" vertical="center"/>
    </xf>
    <xf numFmtId="38" fontId="32" fillId="5" borderId="46" xfId="2" applyFont="1" applyFill="1" applyBorder="1" applyAlignment="1" applyProtection="1">
      <alignment horizontal="center" vertical="center" shrinkToFit="1"/>
    </xf>
    <xf numFmtId="0" fontId="10" fillId="8" borderId="9" xfId="14" applyFont="1" applyFill="1" applyBorder="1" applyAlignment="1" applyProtection="1">
      <alignment horizontal="center" vertical="center"/>
    </xf>
    <xf numFmtId="0" fontId="10" fillId="8" borderId="6" xfId="14" applyFont="1" applyFill="1" applyBorder="1" applyAlignment="1" applyProtection="1">
      <alignment horizontal="center" vertical="center"/>
    </xf>
    <xf numFmtId="0" fontId="10" fillId="8" borderId="48" xfId="14" applyFont="1" applyFill="1" applyBorder="1" applyAlignment="1" applyProtection="1">
      <alignment horizontal="center" vertical="center"/>
    </xf>
    <xf numFmtId="0" fontId="39" fillId="8" borderId="6" xfId="0" applyFont="1" applyFill="1" applyBorder="1" applyAlignment="1" applyProtection="1">
      <alignment horizontal="center" vertical="center" wrapText="1"/>
    </xf>
    <xf numFmtId="0" fontId="39" fillId="8" borderId="11" xfId="0" applyFont="1" applyFill="1" applyBorder="1" applyAlignment="1" applyProtection="1">
      <alignment horizontal="center" vertical="center"/>
    </xf>
    <xf numFmtId="0" fontId="39" fillId="8" borderId="0" xfId="0" applyFont="1" applyFill="1" applyBorder="1" applyAlignment="1" applyProtection="1">
      <alignment horizontal="center" vertical="center"/>
    </xf>
    <xf numFmtId="0" fontId="39" fillId="8" borderId="8" xfId="0" applyFont="1" applyFill="1" applyBorder="1" applyAlignment="1" applyProtection="1">
      <alignment horizontal="center" vertical="center"/>
    </xf>
    <xf numFmtId="0" fontId="39" fillId="8" borderId="11" xfId="0" applyFont="1" applyFill="1" applyBorder="1" applyAlignment="1" applyProtection="1">
      <alignment horizontal="center" vertical="center" wrapText="1"/>
    </xf>
    <xf numFmtId="0" fontId="39" fillId="8" borderId="8" xfId="0" applyFont="1" applyFill="1" applyBorder="1" applyAlignment="1" applyProtection="1">
      <alignment horizontal="center" vertical="center" wrapText="1"/>
    </xf>
    <xf numFmtId="38" fontId="32" fillId="0" borderId="45" xfId="2" applyFont="1" applyFill="1" applyBorder="1" applyAlignment="1" applyProtection="1">
      <alignment horizontal="center" vertical="center" shrinkToFit="1"/>
    </xf>
    <xf numFmtId="38" fontId="32" fillId="0" borderId="46" xfId="2" applyFont="1" applyFill="1" applyBorder="1" applyAlignment="1" applyProtection="1">
      <alignment horizontal="center" vertical="center" shrinkToFit="1"/>
    </xf>
    <xf numFmtId="38" fontId="32" fillId="0" borderId="47" xfId="2" applyFont="1" applyFill="1" applyBorder="1" applyAlignment="1" applyProtection="1">
      <alignment horizontal="center" vertical="center" shrinkToFit="1"/>
    </xf>
    <xf numFmtId="38" fontId="32" fillId="13" borderId="45" xfId="2" applyFont="1" applyFill="1" applyBorder="1" applyAlignment="1" applyProtection="1">
      <alignment horizontal="center" vertical="center" shrinkToFit="1"/>
    </xf>
    <xf numFmtId="38" fontId="32" fillId="13" borderId="47" xfId="2" applyFont="1" applyFill="1" applyBorder="1" applyAlignment="1" applyProtection="1">
      <alignment horizontal="center" vertical="center" shrinkToFit="1"/>
    </xf>
    <xf numFmtId="38" fontId="32" fillId="13" borderId="46" xfId="2" applyFont="1" applyFill="1" applyBorder="1" applyAlignment="1" applyProtection="1">
      <alignment horizontal="center" vertical="center" shrinkToFit="1"/>
    </xf>
    <xf numFmtId="38" fontId="32" fillId="13" borderId="5" xfId="2" applyFont="1" applyFill="1" applyBorder="1" applyAlignment="1" applyProtection="1">
      <alignment horizontal="center" vertical="center" shrinkToFit="1"/>
    </xf>
    <xf numFmtId="38" fontId="32" fillId="13" borderId="13" xfId="2" applyFont="1" applyFill="1" applyBorder="1" applyAlignment="1" applyProtection="1">
      <alignment horizontal="center" vertical="center" shrinkToFit="1"/>
    </xf>
    <xf numFmtId="3" fontId="90" fillId="0" borderId="5" xfId="0" applyNumberFormat="1" applyFont="1" applyFill="1" applyBorder="1" applyAlignment="1" applyProtection="1">
      <alignment horizontal="center" vertical="center" shrinkToFit="1"/>
    </xf>
    <xf numFmtId="3" fontId="90" fillId="0" borderId="12" xfId="0" applyNumberFormat="1" applyFont="1" applyFill="1" applyBorder="1" applyAlignment="1" applyProtection="1">
      <alignment horizontal="center" vertical="center" shrinkToFit="1"/>
    </xf>
    <xf numFmtId="0" fontId="90" fillId="0" borderId="13" xfId="0" applyFont="1" applyFill="1" applyBorder="1" applyAlignment="1" applyProtection="1">
      <alignment horizontal="center" vertical="center" shrinkToFit="1"/>
    </xf>
    <xf numFmtId="38" fontId="32" fillId="5" borderId="9" xfId="0" applyNumberFormat="1" applyFont="1" applyFill="1" applyBorder="1" applyAlignment="1" applyProtection="1">
      <alignment horizontal="center" vertical="center" shrinkToFit="1"/>
    </xf>
    <xf numFmtId="38" fontId="32" fillId="5" borderId="6" xfId="0" applyNumberFormat="1" applyFont="1" applyFill="1" applyBorder="1" applyAlignment="1" applyProtection="1">
      <alignment horizontal="center" vertical="center" shrinkToFit="1"/>
    </xf>
    <xf numFmtId="38" fontId="32" fillId="5" borderId="48" xfId="0" applyNumberFormat="1" applyFont="1" applyFill="1" applyBorder="1" applyAlignment="1" applyProtection="1">
      <alignment horizontal="center" vertical="center" shrinkToFit="1"/>
    </xf>
    <xf numFmtId="38" fontId="32" fillId="5" borderId="11" xfId="0" applyNumberFormat="1" applyFont="1" applyFill="1" applyBorder="1" applyAlignment="1" applyProtection="1">
      <alignment horizontal="center" vertical="center" shrinkToFit="1"/>
    </xf>
    <xf numFmtId="38" fontId="32" fillId="5" borderId="0" xfId="0" applyNumberFormat="1" applyFont="1" applyFill="1" applyBorder="1" applyAlignment="1" applyProtection="1">
      <alignment horizontal="center" vertical="center" shrinkToFit="1"/>
    </xf>
    <xf numFmtId="38" fontId="32" fillId="5" borderId="8" xfId="0" applyNumberFormat="1" applyFont="1" applyFill="1" applyBorder="1" applyAlignment="1" applyProtection="1">
      <alignment horizontal="center" vertical="center" shrinkToFit="1"/>
    </xf>
    <xf numFmtId="38" fontId="32" fillId="5" borderId="5" xfId="0" applyNumberFormat="1" applyFont="1" applyFill="1" applyBorder="1" applyAlignment="1" applyProtection="1">
      <alignment horizontal="center" vertical="center" shrinkToFit="1"/>
    </xf>
    <xf numFmtId="38" fontId="32" fillId="5" borderId="12" xfId="0" applyNumberFormat="1" applyFont="1" applyFill="1" applyBorder="1" applyAlignment="1" applyProtection="1">
      <alignment horizontal="center" vertical="center" shrinkToFit="1"/>
    </xf>
    <xf numFmtId="38" fontId="32" fillId="5" borderId="13" xfId="0" applyNumberFormat="1" applyFont="1" applyFill="1" applyBorder="1" applyAlignment="1" applyProtection="1">
      <alignment horizontal="center" vertical="center" shrinkToFit="1"/>
    </xf>
    <xf numFmtId="3" fontId="95" fillId="0" borderId="44" xfId="0" applyNumberFormat="1" applyFont="1" applyFill="1" applyBorder="1" applyAlignment="1" applyProtection="1">
      <alignment horizontal="center" vertical="center" shrinkToFit="1"/>
    </xf>
    <xf numFmtId="0" fontId="95" fillId="0" borderId="44" xfId="0" applyFont="1" applyFill="1" applyBorder="1" applyAlignment="1" applyProtection="1">
      <alignment horizontal="center" vertical="center" shrinkToFit="1"/>
    </xf>
    <xf numFmtId="38" fontId="95" fillId="5" borderId="44" xfId="2" applyFont="1" applyFill="1" applyBorder="1" applyAlignment="1" applyProtection="1">
      <alignment horizontal="center" vertical="center" shrinkToFit="1"/>
    </xf>
    <xf numFmtId="38" fontId="92" fillId="5" borderId="45" xfId="0" applyNumberFormat="1" applyFont="1" applyFill="1" applyBorder="1" applyAlignment="1" applyProtection="1">
      <alignment horizontal="center" vertical="center" shrinkToFit="1"/>
    </xf>
    <xf numFmtId="0" fontId="92" fillId="5" borderId="46" xfId="0" applyFont="1" applyFill="1" applyBorder="1" applyAlignment="1" applyProtection="1">
      <alignment horizontal="center" vertical="center" shrinkToFit="1"/>
    </xf>
    <xf numFmtId="0" fontId="92" fillId="5" borderId="47" xfId="0" applyFont="1" applyFill="1" applyBorder="1" applyAlignment="1" applyProtection="1">
      <alignment horizontal="center" vertical="center" shrinkToFit="1"/>
    </xf>
    <xf numFmtId="0" fontId="39" fillId="8" borderId="49" xfId="0" applyFont="1" applyFill="1" applyBorder="1" applyAlignment="1" applyProtection="1">
      <alignment horizontal="center" vertical="center" wrapText="1"/>
    </xf>
    <xf numFmtId="0" fontId="39" fillId="8" borderId="7" xfId="0" applyFont="1" applyFill="1" applyBorder="1" applyAlignment="1" applyProtection="1">
      <alignment horizontal="center" vertical="center" wrapText="1"/>
    </xf>
    <xf numFmtId="38" fontId="19" fillId="5" borderId="84" xfId="2" applyFont="1" applyFill="1" applyBorder="1" applyAlignment="1" applyProtection="1">
      <alignment horizontal="center" vertical="center" shrinkToFit="1"/>
    </xf>
    <xf numFmtId="38" fontId="92" fillId="5" borderId="45" xfId="2" applyFont="1" applyFill="1" applyBorder="1" applyAlignment="1" applyProtection="1">
      <alignment horizontal="center" vertical="center" shrinkToFit="1"/>
    </xf>
    <xf numFmtId="0" fontId="92" fillId="0" borderId="47" xfId="0" applyFont="1" applyBorder="1" applyAlignment="1" applyProtection="1">
      <alignment horizontal="center" vertical="center" shrinkToFit="1"/>
    </xf>
    <xf numFmtId="38" fontId="92" fillId="0" borderId="45" xfId="2" applyFont="1" applyFill="1" applyBorder="1" applyAlignment="1" applyProtection="1">
      <alignment horizontal="center" vertical="center" shrinkToFit="1"/>
    </xf>
    <xf numFmtId="38" fontId="92" fillId="0" borderId="46" xfId="2" applyFont="1" applyFill="1" applyBorder="1" applyAlignment="1" applyProtection="1">
      <alignment horizontal="center" vertical="center" shrinkToFit="1"/>
    </xf>
    <xf numFmtId="38" fontId="92" fillId="0" borderId="47" xfId="2" applyFont="1" applyFill="1" applyBorder="1" applyAlignment="1" applyProtection="1">
      <alignment horizontal="center" vertical="center" shrinkToFit="1"/>
    </xf>
    <xf numFmtId="0" fontId="92" fillId="0" borderId="46" xfId="0" applyFont="1" applyBorder="1" applyAlignment="1" applyProtection="1">
      <alignment horizontal="center" vertical="center" shrinkToFit="1"/>
    </xf>
    <xf numFmtId="0" fontId="19" fillId="0" borderId="46" xfId="0" applyFont="1" applyBorder="1" applyAlignment="1" applyProtection="1">
      <alignment horizontal="center" vertical="center" shrinkToFit="1"/>
    </xf>
    <xf numFmtId="38" fontId="95" fillId="5" borderId="9" xfId="0" applyNumberFormat="1" applyFont="1" applyFill="1" applyBorder="1" applyAlignment="1" applyProtection="1">
      <alignment horizontal="center" vertical="center" shrinkToFit="1"/>
    </xf>
    <xf numFmtId="38" fontId="95" fillId="5" borderId="6" xfId="0" applyNumberFormat="1" applyFont="1" applyFill="1" applyBorder="1" applyAlignment="1" applyProtection="1">
      <alignment horizontal="center" vertical="center" shrinkToFit="1"/>
    </xf>
    <xf numFmtId="38" fontId="95" fillId="5" borderId="48" xfId="0" applyNumberFormat="1" applyFont="1" applyFill="1" applyBorder="1" applyAlignment="1" applyProtection="1">
      <alignment horizontal="center" vertical="center" shrinkToFit="1"/>
    </xf>
    <xf numFmtId="38" fontId="95" fillId="5" borderId="5" xfId="0" applyNumberFormat="1" applyFont="1" applyFill="1" applyBorder="1" applyAlignment="1" applyProtection="1">
      <alignment horizontal="center" vertical="center" shrinkToFit="1"/>
    </xf>
    <xf numFmtId="38" fontId="95" fillId="5" borderId="12" xfId="0" applyNumberFormat="1" applyFont="1" applyFill="1" applyBorder="1" applyAlignment="1" applyProtection="1">
      <alignment horizontal="center" vertical="center" shrinkToFit="1"/>
    </xf>
    <xf numFmtId="38" fontId="95" fillId="5" borderId="13" xfId="0" applyNumberFormat="1" applyFont="1" applyFill="1" applyBorder="1" applyAlignment="1" applyProtection="1">
      <alignment horizontal="center" vertical="center" shrinkToFit="1"/>
    </xf>
    <xf numFmtId="0" fontId="45" fillId="0" borderId="44" xfId="0" applyFont="1" applyBorder="1" applyAlignment="1" applyProtection="1">
      <alignment horizontal="left" vertical="center"/>
    </xf>
    <xf numFmtId="38" fontId="95" fillId="0" borderId="45" xfId="2" applyFont="1" applyFill="1" applyBorder="1" applyAlignment="1" applyProtection="1">
      <alignment horizontal="center" vertical="center" shrinkToFit="1"/>
    </xf>
    <xf numFmtId="38" fontId="19" fillId="0" borderId="46" xfId="2" applyFont="1" applyFill="1" applyBorder="1" applyAlignment="1" applyProtection="1">
      <alignment horizontal="center" vertical="center" shrinkToFit="1"/>
    </xf>
    <xf numFmtId="38" fontId="19" fillId="0" borderId="47" xfId="2" applyFont="1" applyFill="1" applyBorder="1" applyAlignment="1" applyProtection="1">
      <alignment horizontal="center" vertical="center" shrinkToFit="1"/>
    </xf>
    <xf numFmtId="0" fontId="0" fillId="0" borderId="6" xfId="0" applyBorder="1" applyAlignment="1" applyProtection="1">
      <alignment horizontal="center" vertical="center"/>
    </xf>
    <xf numFmtId="0" fontId="0" fillId="0" borderId="48" xfId="0" applyBorder="1" applyAlignment="1" applyProtection="1">
      <alignment horizontal="center" vertical="center"/>
    </xf>
    <xf numFmtId="0" fontId="0" fillId="0" borderId="5"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39" fillId="8" borderId="5" xfId="0" applyFont="1" applyFill="1" applyBorder="1" applyAlignment="1" applyProtection="1">
      <alignment horizontal="center" vertical="center"/>
    </xf>
    <xf numFmtId="0" fontId="39" fillId="8" borderId="12" xfId="0" applyFont="1" applyFill="1" applyBorder="1" applyAlignment="1" applyProtection="1">
      <alignment horizontal="center" vertical="center"/>
    </xf>
    <xf numFmtId="0" fontId="39" fillId="8" borderId="13" xfId="0" applyFont="1" applyFill="1" applyBorder="1" applyAlignment="1" applyProtection="1">
      <alignment horizontal="center" vertical="center"/>
    </xf>
    <xf numFmtId="0" fontId="39" fillId="8" borderId="44" xfId="0" applyFont="1" applyFill="1" applyBorder="1" applyAlignment="1" applyProtection="1">
      <alignment horizontal="center" vertical="center" wrapText="1"/>
    </xf>
    <xf numFmtId="0" fontId="39" fillId="8" borderId="0" xfId="0" applyFont="1" applyFill="1" applyAlignment="1" applyProtection="1">
      <alignment horizontal="center" vertical="center"/>
    </xf>
    <xf numFmtId="0" fontId="10" fillId="8" borderId="45" xfId="14" applyFont="1" applyFill="1" applyBorder="1" applyAlignment="1" applyProtection="1">
      <alignment horizontal="center" vertical="center" wrapText="1"/>
    </xf>
    <xf numFmtId="0" fontId="85" fillId="7" borderId="44" xfId="0" applyFont="1" applyFill="1" applyBorder="1" applyAlignment="1" applyProtection="1">
      <alignment horizontal="left" vertical="center" wrapText="1"/>
    </xf>
    <xf numFmtId="0" fontId="90" fillId="7" borderId="44" xfId="0" applyFont="1" applyFill="1" applyBorder="1" applyAlignment="1" applyProtection="1">
      <alignment horizontal="left" vertical="center" wrapText="1"/>
    </xf>
    <xf numFmtId="0" fontId="85" fillId="13" borderId="44" xfId="14" applyFont="1" applyFill="1" applyBorder="1" applyAlignment="1" applyProtection="1">
      <alignment horizontal="center" vertical="center" wrapText="1"/>
    </xf>
    <xf numFmtId="0" fontId="85" fillId="13" borderId="44" xfId="0" applyFont="1" applyFill="1" applyBorder="1" applyAlignment="1" applyProtection="1">
      <alignment horizontal="center" vertical="center" wrapText="1"/>
    </xf>
    <xf numFmtId="0" fontId="41" fillId="8" borderId="44" xfId="14" applyFont="1" applyFill="1" applyBorder="1" applyAlignment="1" applyProtection="1">
      <alignment horizontal="center" vertical="center"/>
    </xf>
    <xf numFmtId="0" fontId="41" fillId="8" borderId="27" xfId="14" applyFont="1" applyFill="1" applyBorder="1" applyAlignment="1" applyProtection="1">
      <alignment horizontal="center" vertical="center"/>
    </xf>
    <xf numFmtId="0" fontId="42" fillId="8" borderId="44" xfId="0" applyFont="1" applyFill="1" applyBorder="1" applyAlignment="1" applyProtection="1">
      <alignment horizontal="center" vertical="center" wrapText="1"/>
    </xf>
    <xf numFmtId="0" fontId="42" fillId="8" borderId="65" xfId="0" applyFont="1" applyFill="1" applyBorder="1" applyAlignment="1" applyProtection="1">
      <alignment horizontal="center" vertical="center" wrapText="1"/>
    </xf>
    <xf numFmtId="0" fontId="42" fillId="8" borderId="27" xfId="0" applyFont="1" applyFill="1" applyBorder="1" applyAlignment="1" applyProtection="1">
      <alignment horizontal="center" vertical="center" wrapText="1"/>
    </xf>
    <xf numFmtId="0" fontId="42" fillId="8" borderId="28" xfId="0" applyFont="1" applyFill="1" applyBorder="1" applyAlignment="1" applyProtection="1">
      <alignment horizontal="center" vertical="center" wrapText="1"/>
    </xf>
    <xf numFmtId="38" fontId="19" fillId="5" borderId="44" xfId="2" applyFont="1" applyFill="1" applyBorder="1" applyAlignment="1" applyProtection="1">
      <alignment horizontal="center" vertical="center" shrinkToFit="1"/>
    </xf>
    <xf numFmtId="0" fontId="41" fillId="0" borderId="11" xfId="14" applyFont="1" applyBorder="1" applyAlignment="1" applyProtection="1">
      <alignment horizontal="center" vertical="center"/>
    </xf>
    <xf numFmtId="0" fontId="41" fillId="0" borderId="0" xfId="14" applyFont="1" applyBorder="1" applyAlignment="1" applyProtection="1">
      <alignment horizontal="center" vertical="center"/>
    </xf>
    <xf numFmtId="0" fontId="43" fillId="5" borderId="73" xfId="0" applyFont="1" applyFill="1" applyBorder="1" applyAlignment="1" applyProtection="1">
      <alignment horizontal="center" vertical="center" wrapText="1"/>
    </xf>
    <xf numFmtId="0" fontId="43" fillId="5" borderId="74" xfId="0" applyFont="1" applyFill="1" applyBorder="1" applyAlignment="1" applyProtection="1">
      <alignment horizontal="center" vertical="center" wrapText="1"/>
    </xf>
    <xf numFmtId="0" fontId="38" fillId="5" borderId="69" xfId="0" applyFont="1" applyFill="1" applyBorder="1" applyAlignment="1" applyProtection="1">
      <alignment horizontal="center" vertical="center" wrapText="1"/>
    </xf>
    <xf numFmtId="0" fontId="38" fillId="5" borderId="71" xfId="0" applyFont="1" applyFill="1" applyBorder="1" applyAlignment="1" applyProtection="1">
      <alignment horizontal="center" vertical="center" wrapText="1"/>
    </xf>
    <xf numFmtId="0" fontId="62" fillId="0" borderId="37" xfId="14" applyFont="1" applyBorder="1" applyAlignment="1" applyProtection="1">
      <alignment horizontal="center" vertical="center" shrinkToFit="1"/>
    </xf>
    <xf numFmtId="0" fontId="62" fillId="0" borderId="90" xfId="14" applyFont="1" applyBorder="1" applyAlignment="1" applyProtection="1">
      <alignment horizontal="center" vertical="center" shrinkToFit="1"/>
    </xf>
    <xf numFmtId="38" fontId="93" fillId="5" borderId="91" xfId="0" applyNumberFormat="1" applyFont="1" applyFill="1" applyBorder="1" applyAlignment="1" applyProtection="1">
      <alignment horizontal="right" vertical="center" shrinkToFit="1"/>
    </xf>
    <xf numFmtId="0" fontId="93" fillId="5" borderId="92" xfId="0" applyFont="1" applyFill="1" applyBorder="1" applyAlignment="1" applyProtection="1">
      <alignment horizontal="right" vertical="center" shrinkToFit="1"/>
    </xf>
    <xf numFmtId="0" fontId="45" fillId="13" borderId="44" xfId="0" applyFont="1" applyFill="1" applyBorder="1" applyAlignment="1" applyProtection="1">
      <alignment horizontal="left" vertical="center" wrapText="1"/>
    </xf>
    <xf numFmtId="0" fontId="45" fillId="13" borderId="44" xfId="0" applyFont="1" applyFill="1" applyBorder="1" applyAlignment="1" applyProtection="1">
      <alignment horizontal="left" vertical="center"/>
    </xf>
    <xf numFmtId="0" fontId="44" fillId="8" borderId="44" xfId="14" applyFont="1" applyFill="1" applyBorder="1" applyAlignment="1" applyProtection="1">
      <alignment horizontal="center" vertical="center"/>
    </xf>
    <xf numFmtId="0" fontId="45" fillId="8" borderId="44" xfId="0" applyFont="1" applyFill="1" applyBorder="1" applyAlignment="1" applyProtection="1">
      <alignment horizontal="center" vertical="center"/>
    </xf>
    <xf numFmtId="0" fontId="44" fillId="8" borderId="44" xfId="14" applyFont="1" applyFill="1" applyBorder="1" applyAlignment="1" applyProtection="1">
      <alignment horizontal="left" vertical="center"/>
    </xf>
    <xf numFmtId="0" fontId="24" fillId="0" borderId="0" xfId="0" applyFont="1" applyAlignment="1" applyProtection="1">
      <alignment horizontal="center" vertical="center"/>
    </xf>
    <xf numFmtId="0" fontId="51" fillId="2" borderId="45" xfId="0" applyFont="1" applyFill="1" applyBorder="1" applyAlignment="1" applyProtection="1">
      <alignment horizontal="center" vertical="center" wrapText="1"/>
    </xf>
    <xf numFmtId="0" fontId="5" fillId="2" borderId="46" xfId="0" applyFont="1" applyFill="1" applyBorder="1" applyAlignment="1" applyProtection="1">
      <alignment horizontal="center" vertical="center" wrapText="1"/>
    </xf>
    <xf numFmtId="0" fontId="0" fillId="2" borderId="46" xfId="0" applyFill="1" applyBorder="1" applyAlignment="1" applyProtection="1">
      <alignment horizontal="center" vertical="center" wrapText="1"/>
    </xf>
    <xf numFmtId="0" fontId="0" fillId="2" borderId="47" xfId="0" applyFill="1" applyBorder="1" applyAlignment="1" applyProtection="1">
      <alignment horizontal="center" vertical="center" wrapText="1"/>
    </xf>
    <xf numFmtId="0" fontId="85" fillId="13" borderId="45" xfId="0" applyFont="1" applyFill="1" applyBorder="1" applyAlignment="1" applyProtection="1">
      <alignment horizontal="left" vertical="center" wrapText="1"/>
    </xf>
    <xf numFmtId="0" fontId="85" fillId="13" borderId="46" xfId="0" applyFont="1" applyFill="1" applyBorder="1" applyAlignment="1" applyProtection="1">
      <alignment horizontal="left" vertical="center" wrapText="1"/>
    </xf>
    <xf numFmtId="0" fontId="91" fillId="13" borderId="46" xfId="0" applyFont="1" applyFill="1" applyBorder="1" applyAlignment="1" applyProtection="1">
      <alignment horizontal="left" vertical="center" wrapText="1"/>
    </xf>
    <xf numFmtId="0" fontId="91" fillId="13" borderId="47" xfId="0" applyFont="1" applyFill="1" applyBorder="1" applyAlignment="1" applyProtection="1">
      <alignment horizontal="left" vertical="center" wrapText="1"/>
    </xf>
    <xf numFmtId="0" fontId="85" fillId="13" borderId="45" xfId="14" applyFont="1" applyFill="1" applyBorder="1" applyAlignment="1" applyProtection="1">
      <alignment horizontal="center" vertical="center" wrapText="1"/>
    </xf>
    <xf numFmtId="0" fontId="85" fillId="13" borderId="46" xfId="14" applyFont="1" applyFill="1" applyBorder="1" applyAlignment="1" applyProtection="1">
      <alignment horizontal="center" vertical="center" wrapText="1"/>
    </xf>
    <xf numFmtId="0" fontId="85" fillId="13" borderId="46" xfId="0" applyFont="1" applyFill="1" applyBorder="1" applyAlignment="1" applyProtection="1">
      <alignment horizontal="center" vertical="center" wrapText="1"/>
    </xf>
    <xf numFmtId="0" fontId="85" fillId="13" borderId="47" xfId="0" applyFont="1" applyFill="1" applyBorder="1" applyAlignment="1" applyProtection="1">
      <alignment horizontal="center" vertical="center" wrapText="1"/>
    </xf>
    <xf numFmtId="0" fontId="9" fillId="0" borderId="0" xfId="14" applyFont="1" applyAlignment="1" applyProtection="1">
      <alignment horizontal="left" vertical="center" wrapText="1"/>
    </xf>
    <xf numFmtId="0" fontId="44" fillId="2" borderId="44" xfId="14" applyFont="1" applyFill="1" applyBorder="1" applyAlignment="1" applyProtection="1">
      <alignment horizontal="center" vertical="center"/>
    </xf>
    <xf numFmtId="0" fontId="45" fillId="2" borderId="44" xfId="0" applyFont="1" applyFill="1" applyBorder="1" applyAlignment="1" applyProtection="1">
      <alignment horizontal="center" vertical="center"/>
    </xf>
    <xf numFmtId="0" fontId="44" fillId="0" borderId="44" xfId="14" applyFont="1" applyBorder="1" applyAlignment="1" applyProtection="1">
      <alignment horizontal="left" vertical="top"/>
    </xf>
    <xf numFmtId="0" fontId="39" fillId="3" borderId="45" xfId="0" applyFont="1" applyFill="1" applyBorder="1" applyAlignment="1" applyProtection="1">
      <alignment horizontal="left" vertical="center" shrinkToFit="1"/>
    </xf>
    <xf numFmtId="0" fontId="0" fillId="3" borderId="46" xfId="0" applyFill="1" applyBorder="1" applyAlignment="1" applyProtection="1">
      <alignment horizontal="left" vertical="center" shrinkToFit="1"/>
    </xf>
    <xf numFmtId="0" fontId="44" fillId="0" borderId="0" xfId="14" applyFont="1" applyAlignment="1" applyProtection="1">
      <alignment horizontal="left" vertical="center" wrapText="1"/>
    </xf>
    <xf numFmtId="0" fontId="44" fillId="0" borderId="6" xfId="14" applyFont="1" applyBorder="1" applyAlignment="1" applyProtection="1">
      <alignment horizontal="left" vertical="center" wrapText="1"/>
    </xf>
    <xf numFmtId="0" fontId="87" fillId="7" borderId="9" xfId="0" applyFont="1" applyFill="1" applyBorder="1" applyAlignment="1" applyProtection="1">
      <alignment horizontal="left" vertical="top" wrapText="1"/>
    </xf>
    <xf numFmtId="0" fontId="87" fillId="7" borderId="6" xfId="0" applyFont="1" applyFill="1" applyBorder="1" applyAlignment="1" applyProtection="1">
      <alignment horizontal="left" vertical="top" wrapText="1"/>
    </xf>
    <xf numFmtId="0" fontId="87" fillId="7" borderId="48" xfId="0" applyFont="1" applyFill="1" applyBorder="1" applyAlignment="1" applyProtection="1">
      <alignment horizontal="left" vertical="top" wrapText="1"/>
    </xf>
    <xf numFmtId="0" fontId="87" fillId="7" borderId="11" xfId="0" applyFont="1" applyFill="1" applyBorder="1" applyAlignment="1" applyProtection="1">
      <alignment horizontal="left" vertical="top" wrapText="1"/>
    </xf>
    <xf numFmtId="0" fontId="87" fillId="7" borderId="0" xfId="0" applyFont="1" applyFill="1" applyAlignment="1" applyProtection="1">
      <alignment horizontal="left" vertical="top" wrapText="1"/>
    </xf>
    <xf numFmtId="0" fontId="87" fillId="7" borderId="8" xfId="0" applyFont="1" applyFill="1" applyBorder="1" applyAlignment="1" applyProtection="1">
      <alignment horizontal="left" vertical="top" wrapText="1"/>
    </xf>
    <xf numFmtId="0" fontId="87" fillId="7" borderId="5" xfId="0" applyFont="1" applyFill="1" applyBorder="1" applyAlignment="1" applyProtection="1">
      <alignment horizontal="left" vertical="top" wrapText="1"/>
    </xf>
    <xf numFmtId="0" fontId="87" fillId="7" borderId="12" xfId="0" applyFont="1" applyFill="1" applyBorder="1" applyAlignment="1" applyProtection="1">
      <alignment horizontal="left" vertical="top" wrapText="1"/>
    </xf>
    <xf numFmtId="0" fontId="87" fillId="7" borderId="13" xfId="0" applyFont="1" applyFill="1" applyBorder="1" applyAlignment="1" applyProtection="1">
      <alignment horizontal="left" vertical="top" wrapText="1"/>
    </xf>
    <xf numFmtId="0" fontId="39" fillId="13" borderId="47" xfId="0" applyFont="1" applyFill="1" applyBorder="1" applyAlignment="1" applyProtection="1">
      <alignment horizontal="left" vertical="top" wrapText="1"/>
    </xf>
    <xf numFmtId="0" fontId="39" fillId="13" borderId="44" xfId="0" applyFont="1" applyFill="1" applyBorder="1" applyAlignment="1" applyProtection="1">
      <alignment horizontal="left" vertical="top" wrapText="1"/>
    </xf>
    <xf numFmtId="0" fontId="40" fillId="7" borderId="47" xfId="14" applyFont="1" applyFill="1" applyBorder="1" applyAlignment="1" applyProtection="1">
      <alignment horizontal="center" vertical="center"/>
    </xf>
    <xf numFmtId="0" fontId="0" fillId="13" borderId="46" xfId="0" applyFill="1" applyBorder="1" applyAlignment="1" applyProtection="1">
      <alignment horizontal="center" vertical="center" shrinkToFit="1"/>
    </xf>
    <xf numFmtId="0" fontId="44" fillId="2" borderId="45" xfId="14" applyFont="1" applyFill="1" applyBorder="1" applyAlignment="1" applyProtection="1">
      <alignment horizontal="left" vertical="center" wrapText="1"/>
    </xf>
    <xf numFmtId="0" fontId="44" fillId="2" borderId="46" xfId="0" applyFont="1" applyFill="1" applyBorder="1" applyAlignment="1" applyProtection="1">
      <alignment horizontal="left" vertical="center" wrapText="1"/>
    </xf>
    <xf numFmtId="0" fontId="44" fillId="2" borderId="44" xfId="0" applyFont="1" applyFill="1" applyBorder="1" applyAlignment="1" applyProtection="1">
      <alignment horizontal="left" vertical="center" wrapText="1"/>
    </xf>
    <xf numFmtId="0" fontId="44" fillId="2" borderId="45" xfId="0" applyFont="1" applyFill="1" applyBorder="1" applyAlignment="1" applyProtection="1">
      <alignment horizontal="left" vertical="center" wrapText="1"/>
    </xf>
    <xf numFmtId="0" fontId="44" fillId="2" borderId="47" xfId="0" applyFont="1" applyFill="1" applyBorder="1" applyAlignment="1" applyProtection="1">
      <alignment horizontal="left" vertical="center" wrapText="1"/>
    </xf>
    <xf numFmtId="0" fontId="92" fillId="5" borderId="45" xfId="14" applyFont="1" applyFill="1" applyBorder="1" applyAlignment="1" applyProtection="1">
      <alignment horizontal="center" vertical="center" wrapText="1"/>
    </xf>
    <xf numFmtId="0" fontId="92" fillId="5" borderId="46" xfId="0" applyFont="1" applyFill="1" applyBorder="1" applyAlignment="1" applyProtection="1">
      <alignment horizontal="center" vertical="center" wrapText="1"/>
    </xf>
    <xf numFmtId="0" fontId="92" fillId="5" borderId="44" xfId="0" applyNumberFormat="1" applyFont="1" applyFill="1" applyBorder="1" applyAlignment="1" applyProtection="1">
      <alignment horizontal="center" vertical="center" wrapText="1"/>
    </xf>
    <xf numFmtId="191" fontId="92" fillId="5" borderId="45" xfId="1" applyNumberFormat="1" applyFont="1" applyFill="1" applyBorder="1" applyAlignment="1" applyProtection="1">
      <alignment horizontal="center" vertical="center" wrapText="1"/>
    </xf>
    <xf numFmtId="191" fontId="92" fillId="5" borderId="46" xfId="1" applyNumberFormat="1" applyFont="1" applyFill="1" applyBorder="1" applyAlignment="1" applyProtection="1">
      <alignment horizontal="center" vertical="center" wrapText="1"/>
    </xf>
    <xf numFmtId="191" fontId="92" fillId="5" borderId="47" xfId="1" applyNumberFormat="1" applyFont="1" applyFill="1" applyBorder="1" applyAlignment="1" applyProtection="1">
      <alignment horizontal="center" vertical="center" wrapText="1"/>
    </xf>
    <xf numFmtId="0" fontId="51" fillId="2" borderId="44" xfId="14" applyFont="1" applyFill="1" applyBorder="1" applyAlignment="1" applyProtection="1">
      <alignment horizontal="center" vertical="center" wrapText="1"/>
    </xf>
    <xf numFmtId="0" fontId="51" fillId="2" borderId="44" xfId="0" applyFont="1" applyFill="1" applyBorder="1" applyAlignment="1" applyProtection="1">
      <alignment horizontal="center" vertical="center" wrapText="1"/>
    </xf>
    <xf numFmtId="0" fontId="51" fillId="2" borderId="44" xfId="14" applyFont="1" applyFill="1" applyBorder="1" applyAlignment="1" applyProtection="1">
      <alignment horizontal="left" vertical="center" wrapText="1"/>
    </xf>
    <xf numFmtId="0" fontId="51" fillId="2" borderId="44" xfId="0" applyFont="1" applyFill="1" applyBorder="1" applyAlignment="1" applyProtection="1">
      <alignment horizontal="left" vertical="center" wrapText="1"/>
    </xf>
    <xf numFmtId="0" fontId="22" fillId="0" borderId="0" xfId="14" applyFont="1" applyAlignment="1" applyProtection="1">
      <alignment horizontal="left" vertical="center" wrapText="1"/>
    </xf>
    <xf numFmtId="0" fontId="54" fillId="0" borderId="0" xfId="0" applyFont="1" applyAlignment="1" applyProtection="1">
      <alignment horizontal="left" vertical="center" wrapText="1"/>
    </xf>
    <xf numFmtId="0" fontId="51" fillId="2" borderId="46" xfId="0"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wrapText="1"/>
    </xf>
    <xf numFmtId="0" fontId="64" fillId="10" borderId="45" xfId="0" applyFont="1" applyFill="1" applyBorder="1" applyAlignment="1" applyProtection="1">
      <alignment horizontal="center" vertical="center"/>
    </xf>
    <xf numFmtId="0" fontId="64" fillId="10" borderId="46" xfId="0" applyFont="1" applyFill="1" applyBorder="1" applyAlignment="1" applyProtection="1">
      <alignment horizontal="center" vertical="center"/>
    </xf>
    <xf numFmtId="0" fontId="64" fillId="10" borderId="47" xfId="0" applyFont="1" applyFill="1" applyBorder="1" applyAlignment="1" applyProtection="1">
      <alignment horizontal="center" vertical="center"/>
    </xf>
    <xf numFmtId="0" fontId="10" fillId="8" borderId="44" xfId="14" applyFont="1" applyFill="1" applyBorder="1" applyAlignment="1" applyProtection="1">
      <alignment horizontal="left" vertical="center"/>
    </xf>
    <xf numFmtId="0" fontId="10" fillId="0" borderId="44" xfId="0" applyFont="1" applyBorder="1" applyAlignment="1">
      <alignment horizontal="center" vertical="center" wrapText="1"/>
    </xf>
    <xf numFmtId="0" fontId="38" fillId="7" borderId="44" xfId="0" applyFont="1" applyFill="1" applyBorder="1" applyAlignment="1">
      <alignment horizontal="center" vertical="center" wrapText="1"/>
    </xf>
    <xf numFmtId="0" fontId="38" fillId="7" borderId="44" xfId="0" applyFont="1" applyFill="1" applyBorder="1" applyAlignment="1">
      <alignment horizontal="left" vertical="center" wrapText="1"/>
    </xf>
    <xf numFmtId="0" fontId="9" fillId="13" borderId="45" xfId="0" applyFont="1" applyFill="1" applyBorder="1" applyAlignment="1">
      <alignment horizontal="center" vertical="center"/>
    </xf>
    <xf numFmtId="0" fontId="9" fillId="13" borderId="46" xfId="0" applyFont="1" applyFill="1" applyBorder="1" applyAlignment="1">
      <alignment horizontal="center" vertical="center"/>
    </xf>
    <xf numFmtId="0" fontId="9" fillId="13" borderId="47" xfId="0" applyFont="1" applyFill="1" applyBorder="1" applyAlignment="1">
      <alignment horizontal="center" vertical="center"/>
    </xf>
    <xf numFmtId="0" fontId="9" fillId="13" borderId="9" xfId="0" applyFont="1" applyFill="1" applyBorder="1" applyAlignment="1">
      <alignment horizontal="center" vertical="center"/>
    </xf>
    <xf numFmtId="0" fontId="9" fillId="13" borderId="6" xfId="0" applyFont="1" applyFill="1" applyBorder="1" applyAlignment="1">
      <alignment horizontal="center" vertical="center"/>
    </xf>
    <xf numFmtId="0" fontId="9" fillId="13" borderId="48" xfId="0" applyFont="1" applyFill="1" applyBorder="1" applyAlignment="1">
      <alignment horizontal="center" vertical="center"/>
    </xf>
    <xf numFmtId="0" fontId="9" fillId="13" borderId="11" xfId="0" applyFont="1" applyFill="1" applyBorder="1" applyAlignment="1">
      <alignment horizontal="center" vertical="center"/>
    </xf>
    <xf numFmtId="0" fontId="9" fillId="13" borderId="0" xfId="0" applyFont="1" applyFill="1" applyBorder="1" applyAlignment="1">
      <alignment horizontal="center" vertical="center"/>
    </xf>
    <xf numFmtId="0" fontId="9" fillId="13" borderId="8" xfId="0" applyFont="1" applyFill="1" applyBorder="1" applyAlignment="1">
      <alignment horizontal="center" vertical="center"/>
    </xf>
    <xf numFmtId="0" fontId="9" fillId="13" borderId="5" xfId="0" applyFont="1" applyFill="1" applyBorder="1" applyAlignment="1">
      <alignment horizontal="center" vertical="center"/>
    </xf>
    <xf numFmtId="0" fontId="9" fillId="13" borderId="12" xfId="0" applyFont="1" applyFill="1" applyBorder="1" applyAlignment="1">
      <alignment horizontal="center" vertical="center"/>
    </xf>
    <xf numFmtId="0" fontId="9" fillId="13" borderId="13" xfId="0" applyFont="1" applyFill="1" applyBorder="1" applyAlignment="1">
      <alignment horizontal="center" vertical="center"/>
    </xf>
    <xf numFmtId="0" fontId="9" fillId="0" borderId="44" xfId="0" applyFont="1" applyBorder="1" applyAlignment="1">
      <alignment horizontal="center" vertical="center"/>
    </xf>
    <xf numFmtId="0" fontId="9" fillId="13" borderId="44" xfId="0" applyFont="1" applyFill="1" applyBorder="1" applyAlignment="1">
      <alignment horizontal="center" vertical="center"/>
    </xf>
    <xf numFmtId="0" fontId="10" fillId="0" borderId="9" xfId="0" applyFont="1" applyBorder="1" applyAlignment="1">
      <alignment horizontal="center" vertical="center" textRotation="255"/>
    </xf>
    <xf numFmtId="0" fontId="10" fillId="0" borderId="48"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4" xfId="0" applyFont="1" applyBorder="1" applyAlignment="1">
      <alignment horizontal="center" vertical="center"/>
    </xf>
    <xf numFmtId="0" fontId="9" fillId="0" borderId="9" xfId="0" applyFont="1" applyBorder="1" applyAlignment="1">
      <alignment horizontal="center" vertical="center" wrapText="1"/>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48" xfId="0" applyFont="1" applyBorder="1" applyAlignment="1">
      <alignment horizontal="center" vertical="center"/>
    </xf>
    <xf numFmtId="0" fontId="10" fillId="0" borderId="9" xfId="0" applyFont="1" applyBorder="1" applyAlignment="1">
      <alignment horizontal="center" vertical="center" wrapText="1"/>
    </xf>
    <xf numFmtId="0" fontId="10" fillId="0" borderId="11" xfId="0" applyFont="1" applyBorder="1" applyAlignment="1">
      <alignment horizontal="center" vertical="center"/>
    </xf>
    <xf numFmtId="0" fontId="10" fillId="0" borderId="5" xfId="0" applyFont="1" applyBorder="1" applyAlignment="1">
      <alignment horizontal="center" vertical="center"/>
    </xf>
    <xf numFmtId="180" fontId="9" fillId="5" borderId="44" xfId="0" applyNumberFormat="1" applyFont="1" applyFill="1" applyBorder="1" applyAlignment="1">
      <alignment horizontal="center" vertical="center"/>
    </xf>
    <xf numFmtId="0" fontId="9" fillId="13" borderId="44" xfId="0" applyFont="1" applyFill="1" applyBorder="1" applyAlignment="1">
      <alignment horizontal="right" vertical="center"/>
    </xf>
    <xf numFmtId="0" fontId="10" fillId="13" borderId="9" xfId="0" applyFont="1" applyFill="1" applyBorder="1" applyAlignment="1">
      <alignment horizontal="center" vertical="center"/>
    </xf>
    <xf numFmtId="0" fontId="10" fillId="13" borderId="6" xfId="0" applyFont="1" applyFill="1" applyBorder="1" applyAlignment="1">
      <alignment horizontal="center" vertical="center"/>
    </xf>
    <xf numFmtId="0" fontId="10" fillId="13" borderId="48" xfId="0" applyFont="1" applyFill="1" applyBorder="1" applyAlignment="1">
      <alignment horizontal="center" vertical="center"/>
    </xf>
    <xf numFmtId="0" fontId="10" fillId="13" borderId="5" xfId="0" applyFont="1" applyFill="1" applyBorder="1" applyAlignment="1">
      <alignment horizontal="center" vertical="center"/>
    </xf>
    <xf numFmtId="0" fontId="10" fillId="13" borderId="12" xfId="0" applyFont="1" applyFill="1" applyBorder="1" applyAlignment="1">
      <alignment horizontal="center" vertical="center"/>
    </xf>
    <xf numFmtId="0" fontId="10" fillId="13" borderId="13" xfId="0" applyFont="1" applyFill="1" applyBorder="1" applyAlignment="1">
      <alignment horizontal="center" vertical="center"/>
    </xf>
    <xf numFmtId="0" fontId="10" fillId="13" borderId="44" xfId="0" applyFont="1" applyFill="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9" fillId="0" borderId="11" xfId="0" applyFont="1" applyBorder="1" applyAlignment="1">
      <alignment horizontal="center" vertical="center" wrapText="1"/>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13" borderId="44" xfId="0" applyFont="1" applyFill="1" applyBorder="1" applyAlignment="1">
      <alignment horizontal="center" vertical="center" wrapText="1"/>
    </xf>
    <xf numFmtId="0" fontId="57" fillId="0" borderId="7" xfId="0" applyFont="1" applyBorder="1" applyAlignment="1">
      <alignment horizontal="center" vertical="center"/>
    </xf>
    <xf numFmtId="0" fontId="57" fillId="0" borderId="11" xfId="0" applyFont="1" applyBorder="1" applyAlignment="1">
      <alignment horizontal="center" vertical="center"/>
    </xf>
    <xf numFmtId="0" fontId="16" fillId="13" borderId="44"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52" fillId="0" borderId="0" xfId="0" applyFont="1" applyAlignment="1">
      <alignment horizontal="center" vertical="center"/>
    </xf>
    <xf numFmtId="0" fontId="10" fillId="7" borderId="3"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7" borderId="49" xfId="0" applyFont="1" applyFill="1" applyBorder="1" applyAlignment="1">
      <alignment horizontal="center" vertical="center" wrapText="1"/>
    </xf>
    <xf numFmtId="0" fontId="10" fillId="7" borderId="45" xfId="0" applyFont="1" applyFill="1" applyBorder="1" applyAlignment="1">
      <alignment horizontal="center" vertical="center" wrapText="1"/>
    </xf>
    <xf numFmtId="0" fontId="10" fillId="7" borderId="77" xfId="0" applyFont="1" applyFill="1" applyBorder="1" applyAlignment="1">
      <alignment horizontal="center" vertical="center" wrapText="1"/>
    </xf>
    <xf numFmtId="0" fontId="10" fillId="7" borderId="80" xfId="0" applyFont="1" applyFill="1" applyBorder="1" applyAlignment="1">
      <alignment horizontal="center" vertical="center" wrapText="1"/>
    </xf>
    <xf numFmtId="0" fontId="10" fillId="7" borderId="81" xfId="0" applyFont="1" applyFill="1" applyBorder="1" applyAlignment="1">
      <alignment horizontal="center" vertical="center" wrapText="1"/>
    </xf>
    <xf numFmtId="0" fontId="10" fillId="8" borderId="7" xfId="14" applyFont="1" applyFill="1" applyBorder="1" applyAlignment="1">
      <alignment horizontal="center" vertical="center"/>
    </xf>
    <xf numFmtId="0" fontId="39" fillId="8" borderId="45" xfId="0" applyFont="1" applyFill="1" applyBorder="1" applyAlignment="1">
      <alignment horizontal="center" vertical="center"/>
    </xf>
    <xf numFmtId="0" fontId="39" fillId="8" borderId="46" xfId="0" applyFont="1" applyFill="1" applyBorder="1" applyAlignment="1">
      <alignment horizontal="center" vertical="center"/>
    </xf>
    <xf numFmtId="0" fontId="39" fillId="8" borderId="47" xfId="0" applyFont="1" applyFill="1" applyBorder="1" applyAlignment="1">
      <alignment horizontal="center" vertical="center"/>
    </xf>
    <xf numFmtId="0" fontId="40" fillId="7" borderId="44" xfId="14" applyFont="1" applyFill="1" applyBorder="1" applyAlignment="1">
      <alignment horizontal="center" vertical="center"/>
    </xf>
    <xf numFmtId="0" fontId="39" fillId="0" borderId="45" xfId="0" applyFont="1" applyBorder="1" applyAlignment="1">
      <alignment horizontal="left" vertical="top" wrapText="1"/>
    </xf>
    <xf numFmtId="0" fontId="39" fillId="0" borderId="46" xfId="0" applyFont="1" applyBorder="1" applyAlignment="1">
      <alignment horizontal="left" vertical="top" wrapText="1"/>
    </xf>
    <xf numFmtId="0" fontId="39" fillId="0" borderId="47" xfId="0" applyFont="1" applyBorder="1" applyAlignment="1">
      <alignment horizontal="left" vertical="top" wrapText="1"/>
    </xf>
    <xf numFmtId="0" fontId="26" fillId="0" borderId="45" xfId="0" applyFont="1" applyBorder="1" applyAlignment="1">
      <alignment horizontal="left" vertical="top" wrapText="1"/>
    </xf>
    <xf numFmtId="0" fontId="26" fillId="0" borderId="46" xfId="0" applyFont="1" applyBorder="1" applyAlignment="1">
      <alignment horizontal="left" vertical="top" wrapText="1"/>
    </xf>
    <xf numFmtId="0" fontId="26" fillId="0" borderId="47" xfId="0" applyFont="1" applyBorder="1" applyAlignment="1">
      <alignment horizontal="left" vertical="top" wrapText="1"/>
    </xf>
    <xf numFmtId="0" fontId="44" fillId="0" borderId="0" xfId="0" applyFont="1" applyAlignment="1">
      <alignment horizontal="left" vertical="center" wrapText="1"/>
    </xf>
    <xf numFmtId="0" fontId="10" fillId="0" borderId="0" xfId="0" applyFont="1" applyAlignment="1">
      <alignment horizontal="left" vertical="center" wrapText="1"/>
    </xf>
    <xf numFmtId="0" fontId="38" fillId="7" borderId="78" xfId="14" applyFont="1" applyFill="1" applyBorder="1" applyAlignment="1">
      <alignment horizontal="center" vertical="center" wrapText="1"/>
    </xf>
    <xf numFmtId="0" fontId="40" fillId="7" borderId="79" xfId="0" applyFont="1" applyFill="1" applyBorder="1" applyAlignment="1">
      <alignment horizontal="center" vertical="center" wrapText="1"/>
    </xf>
    <xf numFmtId="0" fontId="39" fillId="0" borderId="72" xfId="0" applyFont="1" applyBorder="1" applyAlignment="1">
      <alignment horizontal="left" vertical="center" wrapText="1"/>
    </xf>
    <xf numFmtId="0" fontId="39" fillId="0" borderId="0" xfId="0" applyFont="1" applyAlignment="1">
      <alignment horizontal="left" vertical="center" wrapText="1"/>
    </xf>
    <xf numFmtId="0" fontId="26" fillId="13" borderId="45" xfId="0" applyFont="1" applyFill="1" applyBorder="1" applyAlignment="1">
      <alignment horizontal="left" vertical="top" wrapText="1"/>
    </xf>
    <xf numFmtId="0" fontId="26" fillId="13" borderId="46" xfId="0" applyFont="1" applyFill="1" applyBorder="1" applyAlignment="1">
      <alignment horizontal="left" vertical="top" wrapText="1"/>
    </xf>
    <xf numFmtId="0" fontId="26" fillId="13" borderId="47" xfId="0" applyFont="1" applyFill="1" applyBorder="1" applyAlignment="1">
      <alignment horizontal="left" vertical="top" wrapText="1"/>
    </xf>
    <xf numFmtId="0" fontId="10" fillId="8" borderId="44" xfId="14" applyFont="1" applyFill="1" applyBorder="1" applyAlignment="1">
      <alignment horizontal="center" vertical="center"/>
    </xf>
    <xf numFmtId="0" fontId="10" fillId="8" borderId="44" xfId="14" applyFont="1" applyFill="1" applyBorder="1" applyAlignment="1">
      <alignment horizontal="left" vertical="center"/>
    </xf>
    <xf numFmtId="0" fontId="39" fillId="3" borderId="44" xfId="0" applyFont="1" applyFill="1" applyBorder="1" applyAlignment="1">
      <alignment horizontal="center" vertical="center" shrinkToFit="1"/>
    </xf>
    <xf numFmtId="0" fontId="39" fillId="3" borderId="45" xfId="0" applyFont="1" applyFill="1" applyBorder="1" applyAlignment="1">
      <alignment horizontal="center" vertical="center" shrinkToFit="1"/>
    </xf>
    <xf numFmtId="0" fontId="40" fillId="7" borderId="47" xfId="14" applyFont="1" applyFill="1" applyBorder="1" applyAlignment="1">
      <alignment horizontal="center" vertical="center"/>
    </xf>
    <xf numFmtId="0" fontId="39" fillId="3" borderId="44" xfId="0" applyFont="1" applyFill="1" applyBorder="1" applyAlignment="1">
      <alignment horizontal="left" vertical="center" shrinkToFit="1"/>
    </xf>
    <xf numFmtId="0" fontId="39" fillId="3" borderId="45" xfId="0" applyFont="1" applyFill="1" applyBorder="1" applyAlignment="1">
      <alignment horizontal="left" vertical="center" shrinkToFit="1"/>
    </xf>
    <xf numFmtId="0" fontId="3" fillId="3" borderId="44" xfId="0" applyFont="1" applyFill="1" applyBorder="1" applyAlignment="1">
      <alignment horizontal="left" vertical="center" shrinkToFit="1"/>
    </xf>
    <xf numFmtId="0" fontId="3" fillId="3" borderId="45" xfId="0" applyFont="1" applyFill="1" applyBorder="1" applyAlignment="1">
      <alignment horizontal="left" vertical="center" shrinkToFit="1"/>
    </xf>
    <xf numFmtId="0" fontId="3" fillId="13" borderId="47" xfId="0" applyFont="1" applyFill="1" applyBorder="1" applyAlignment="1">
      <alignment horizontal="center" vertical="center" shrinkToFit="1"/>
    </xf>
    <xf numFmtId="0" fontId="3" fillId="13" borderId="44" xfId="0" applyFont="1" applyFill="1" applyBorder="1" applyAlignment="1">
      <alignment horizontal="center" vertical="center" shrinkToFit="1"/>
    </xf>
    <xf numFmtId="0" fontId="3" fillId="13" borderId="45" xfId="0" applyFont="1" applyFill="1" applyBorder="1" applyAlignment="1">
      <alignment horizontal="center" vertical="center" shrinkToFit="1"/>
    </xf>
    <xf numFmtId="0" fontId="91" fillId="13" borderId="44" xfId="0" applyFont="1" applyFill="1" applyBorder="1" applyAlignment="1">
      <alignment horizontal="left" vertical="center" wrapText="1"/>
    </xf>
    <xf numFmtId="0" fontId="9" fillId="13" borderId="0" xfId="0" applyFont="1" applyFill="1" applyAlignment="1">
      <alignment horizontal="center" vertical="center"/>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48" xfId="0" applyFont="1" applyBorder="1" applyAlignment="1">
      <alignment horizontal="left" vertical="center" wrapText="1"/>
    </xf>
    <xf numFmtId="0" fontId="9"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0" fillId="0" borderId="6" xfId="0" applyFont="1" applyBorder="1" applyAlignment="1">
      <alignment horizontal="left" vertical="center"/>
    </xf>
    <xf numFmtId="0" fontId="44" fillId="0" borderId="0" xfId="0" applyFont="1" applyAlignment="1">
      <alignment horizontal="left" vertical="center"/>
    </xf>
    <xf numFmtId="0" fontId="53" fillId="0" borderId="116" xfId="0" applyFont="1" applyBorder="1" applyAlignment="1">
      <alignment horizontal="center" vertical="center" wrapText="1"/>
    </xf>
    <xf numFmtId="0" fontId="53" fillId="0" borderId="57" xfId="0" applyFont="1" applyBorder="1" applyAlignment="1">
      <alignment horizontal="center" vertical="center" wrapText="1"/>
    </xf>
    <xf numFmtId="0" fontId="19" fillId="0" borderId="19" xfId="0" applyFont="1" applyBorder="1" applyAlignment="1">
      <alignment horizontal="left" vertical="center"/>
    </xf>
    <xf numFmtId="0" fontId="0" fillId="0" borderId="19" xfId="0" applyBorder="1" applyAlignment="1">
      <alignment horizontal="left" vertical="center"/>
    </xf>
    <xf numFmtId="180" fontId="19" fillId="5" borderId="19" xfId="0" applyNumberFormat="1" applyFont="1" applyFill="1" applyBorder="1" applyAlignment="1">
      <alignment horizontal="left" vertical="center"/>
    </xf>
    <xf numFmtId="180" fontId="0" fillId="5" borderId="19" xfId="0" applyNumberFormat="1" applyFill="1" applyBorder="1" applyAlignment="1">
      <alignment horizontal="left" vertical="center"/>
    </xf>
    <xf numFmtId="0" fontId="53" fillId="0" borderId="121" xfId="0" applyFont="1" applyBorder="1" applyAlignment="1">
      <alignment horizontal="center" vertical="center" wrapText="1"/>
    </xf>
    <xf numFmtId="0" fontId="53" fillId="0" borderId="56" xfId="0" applyFont="1" applyBorder="1" applyAlignment="1">
      <alignment horizontal="center" vertical="center" wrapText="1"/>
    </xf>
    <xf numFmtId="0" fontId="53" fillId="0" borderId="117" xfId="0" applyFont="1" applyBorder="1" applyAlignment="1">
      <alignment horizontal="center" vertical="center" wrapText="1"/>
    </xf>
    <xf numFmtId="0" fontId="53" fillId="0" borderId="108" xfId="0" applyFont="1" applyBorder="1" applyAlignment="1">
      <alignment horizontal="center" vertical="center" wrapText="1"/>
    </xf>
    <xf numFmtId="0" fontId="9" fillId="0" borderId="0" xfId="0" applyFont="1" applyAlignment="1">
      <alignment horizontal="left" vertical="top" wrapText="1"/>
    </xf>
    <xf numFmtId="0" fontId="9" fillId="13" borderId="49" xfId="0" applyFont="1" applyFill="1" applyBorder="1" applyAlignment="1">
      <alignment horizontal="left" vertical="top" wrapText="1"/>
    </xf>
    <xf numFmtId="0" fontId="9" fillId="13" borderId="49" xfId="0" applyFont="1" applyFill="1" applyBorder="1" applyAlignment="1">
      <alignment horizontal="left" vertical="center" wrapText="1"/>
    </xf>
    <xf numFmtId="0" fontId="9" fillId="13" borderId="7" xfId="0" applyFont="1" applyFill="1" applyBorder="1" applyAlignment="1">
      <alignment horizontal="left" vertical="top" wrapText="1"/>
    </xf>
    <xf numFmtId="0" fontId="9" fillId="13" borderId="7" xfId="0" applyFont="1" applyFill="1" applyBorder="1" applyAlignment="1">
      <alignment horizontal="left" vertical="center" wrapText="1"/>
    </xf>
    <xf numFmtId="0" fontId="9" fillId="13" borderId="3" xfId="0" applyFont="1" applyFill="1" applyBorder="1" applyAlignment="1">
      <alignment horizontal="left" vertical="top" wrapText="1"/>
    </xf>
    <xf numFmtId="0" fontId="9" fillId="13" borderId="44" xfId="0" applyFont="1" applyFill="1" applyBorder="1" applyAlignment="1">
      <alignment horizontal="left" vertical="top" wrapText="1"/>
    </xf>
    <xf numFmtId="0" fontId="71" fillId="0" borderId="0" xfId="0" applyFont="1" applyAlignment="1">
      <alignment horizontal="center" vertical="center"/>
    </xf>
    <xf numFmtId="0" fontId="0" fillId="0" borderId="0" xfId="0" applyAlignment="1">
      <alignment horizontal="left" vertical="center"/>
    </xf>
    <xf numFmtId="0" fontId="110" fillId="13" borderId="44" xfId="0" applyFont="1" applyFill="1" applyBorder="1" applyAlignment="1">
      <alignment horizontal="center" vertical="center"/>
    </xf>
    <xf numFmtId="0" fontId="0" fillId="0" borderId="44" xfId="0" applyFont="1" applyBorder="1" applyAlignment="1">
      <alignment horizontal="left" vertical="center" wrapText="1"/>
    </xf>
    <xf numFmtId="0" fontId="0" fillId="0" borderId="44" xfId="0" applyBorder="1" applyAlignment="1">
      <alignment horizontal="center" vertical="center"/>
    </xf>
    <xf numFmtId="0" fontId="16" fillId="0" borderId="44" xfId="0" applyFont="1" applyBorder="1" applyAlignment="1">
      <alignment horizontal="left" vertical="center" wrapText="1"/>
    </xf>
    <xf numFmtId="0" fontId="0" fillId="0" borderId="44" xfId="0" applyBorder="1" applyAlignment="1">
      <alignment horizontal="center" vertical="center" wrapText="1"/>
    </xf>
    <xf numFmtId="0" fontId="76" fillId="0" borderId="44" xfId="0" applyFont="1" applyBorder="1" applyAlignment="1">
      <alignment horizontal="left" vertical="center" wrapText="1"/>
    </xf>
    <xf numFmtId="0" fontId="0" fillId="0" borderId="44" xfId="0" applyFill="1" applyBorder="1" applyAlignment="1">
      <alignment horizontal="center" vertical="center"/>
    </xf>
    <xf numFmtId="0" fontId="16" fillId="0" borderId="44" xfId="0" applyFont="1" applyFill="1" applyBorder="1" applyAlignment="1">
      <alignment vertical="center"/>
    </xf>
    <xf numFmtId="0" fontId="0" fillId="0" borderId="49" xfId="0" applyBorder="1" applyAlignment="1">
      <alignment horizontal="center" vertical="center"/>
    </xf>
    <xf numFmtId="0" fontId="0" fillId="0" borderId="3" xfId="0" applyBorder="1" applyAlignment="1">
      <alignment horizontal="center" vertical="center"/>
    </xf>
    <xf numFmtId="0" fontId="0" fillId="0" borderId="49" xfId="0" applyBorder="1" applyAlignment="1">
      <alignment horizontal="center" vertical="center" wrapText="1"/>
    </xf>
    <xf numFmtId="0" fontId="0" fillId="0" borderId="3" xfId="0" applyBorder="1" applyAlignment="1">
      <alignment horizontal="center" vertical="center" wrapText="1"/>
    </xf>
    <xf numFmtId="0" fontId="76" fillId="0" borderId="49" xfId="0" applyFont="1" applyBorder="1" applyAlignment="1">
      <alignment horizontal="left" vertical="center"/>
    </xf>
    <xf numFmtId="0" fontId="76" fillId="0" borderId="3" xfId="0" applyFont="1" applyBorder="1" applyAlignment="1">
      <alignment horizontal="left" vertical="center"/>
    </xf>
    <xf numFmtId="0" fontId="0" fillId="0" borderId="7" xfId="0" applyBorder="1" applyAlignment="1">
      <alignment horizontal="center" vertical="center"/>
    </xf>
    <xf numFmtId="0" fontId="110" fillId="13" borderId="49" xfId="0" applyFont="1" applyFill="1" applyBorder="1" applyAlignment="1">
      <alignment horizontal="center" vertical="center"/>
    </xf>
    <xf numFmtId="0" fontId="110" fillId="13" borderId="7" xfId="0" applyFont="1" applyFill="1" applyBorder="1" applyAlignment="1">
      <alignment horizontal="center" vertical="center"/>
    </xf>
    <xf numFmtId="0" fontId="110" fillId="13" borderId="3" xfId="0" applyFont="1" applyFill="1" applyBorder="1" applyAlignment="1">
      <alignment horizontal="center" vertical="center"/>
    </xf>
    <xf numFmtId="0" fontId="0" fillId="0" borderId="49"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Border="1" applyAlignment="1">
      <alignment horizontal="left" vertical="center" wrapText="1"/>
    </xf>
    <xf numFmtId="0" fontId="0" fillId="0" borderId="49" xfId="0" applyFont="1" applyBorder="1" applyAlignment="1">
      <alignmen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0" fillId="0" borderId="49"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16" fillId="0" borderId="49" xfId="0" applyFont="1" applyBorder="1" applyAlignment="1">
      <alignment vertical="center" wrapText="1"/>
    </xf>
    <xf numFmtId="0" fontId="16" fillId="0" borderId="3" xfId="0" applyFont="1" applyBorder="1" applyAlignment="1">
      <alignment vertical="center" wrapText="1"/>
    </xf>
    <xf numFmtId="0" fontId="16" fillId="0" borderId="44" xfId="0" applyFont="1" applyBorder="1" applyAlignment="1">
      <alignment vertical="center" wrapText="1"/>
    </xf>
    <xf numFmtId="0" fontId="0" fillId="0" borderId="7" xfId="0" applyBorder="1" applyAlignment="1">
      <alignment horizontal="center" vertical="center" wrapText="1"/>
    </xf>
    <xf numFmtId="0" fontId="76" fillId="0" borderId="49" xfId="0" applyFont="1" applyBorder="1" applyAlignment="1">
      <alignment vertical="center" wrapText="1"/>
    </xf>
    <xf numFmtId="0" fontId="76" fillId="0" borderId="3" xfId="0" applyFont="1" applyBorder="1" applyAlignment="1">
      <alignment vertical="center" wrapText="1"/>
    </xf>
    <xf numFmtId="0" fontId="16" fillId="0" borderId="49" xfId="0" applyFont="1" applyBorder="1" applyAlignment="1">
      <alignment horizontal="left" vertical="center" wrapText="1"/>
    </xf>
    <xf numFmtId="0" fontId="10" fillId="0" borderId="110" xfId="6" applyFont="1" applyBorder="1" applyAlignment="1">
      <alignment horizontal="center" vertical="center" wrapText="1" shrinkToFit="1"/>
    </xf>
    <xf numFmtId="0" fontId="10" fillId="8" borderId="45" xfId="6" applyFont="1" applyFill="1" applyBorder="1" applyAlignment="1">
      <alignment horizontal="center" vertical="center" wrapText="1"/>
    </xf>
    <xf numFmtId="0" fontId="10" fillId="8" borderId="46" xfId="6" applyFont="1" applyFill="1" applyBorder="1" applyAlignment="1">
      <alignment horizontal="center" vertical="center"/>
    </xf>
    <xf numFmtId="0" fontId="10" fillId="8" borderId="47" xfId="6" applyFont="1" applyFill="1" applyBorder="1" applyAlignment="1">
      <alignment horizontal="center" vertical="center"/>
    </xf>
    <xf numFmtId="0" fontId="10" fillId="5" borderId="45" xfId="6" applyFont="1" applyFill="1" applyBorder="1" applyAlignment="1">
      <alignment horizontal="left" vertical="center" wrapText="1" shrinkToFit="1"/>
    </xf>
    <xf numFmtId="0" fontId="10" fillId="5" borderId="46" xfId="6" applyFont="1" applyFill="1" applyBorder="1" applyAlignment="1">
      <alignment horizontal="left" vertical="center" wrapText="1" shrinkToFit="1"/>
    </xf>
    <xf numFmtId="0" fontId="10" fillId="5" borderId="47" xfId="6" applyFont="1" applyFill="1" applyBorder="1" applyAlignment="1">
      <alignment horizontal="left" vertical="center" wrapText="1" shrinkToFit="1"/>
    </xf>
    <xf numFmtId="0" fontId="10" fillId="0" borderId="44" xfId="6" applyFont="1" applyBorder="1" applyAlignment="1">
      <alignment horizontal="left" vertical="center" wrapText="1" shrinkToFit="1"/>
    </xf>
    <xf numFmtId="0" fontId="38" fillId="13" borderId="44" xfId="6" applyFont="1" applyFill="1" applyBorder="1" applyAlignment="1">
      <alignment horizontal="left" vertical="center"/>
    </xf>
    <xf numFmtId="0" fontId="10" fillId="13" borderId="44" xfId="6" applyFont="1" applyFill="1" applyBorder="1" applyAlignment="1">
      <alignment horizontal="left" vertical="center"/>
    </xf>
    <xf numFmtId="0" fontId="10" fillId="0" borderId="6" xfId="6" applyFont="1" applyBorder="1" applyAlignment="1">
      <alignment horizontal="left" vertical="top" wrapText="1"/>
    </xf>
    <xf numFmtId="0" fontId="38" fillId="13" borderId="112" xfId="6" applyFont="1" applyFill="1" applyBorder="1" applyAlignment="1">
      <alignment horizontal="center" vertical="center" wrapText="1" shrinkToFit="1"/>
    </xf>
    <xf numFmtId="0" fontId="38" fillId="13" borderId="113" xfId="6" applyFont="1" applyFill="1" applyBorder="1" applyAlignment="1">
      <alignment horizontal="center" vertical="center" wrapText="1" shrinkToFit="1"/>
    </xf>
    <xf numFmtId="0" fontId="38" fillId="13" borderId="11" xfId="6" applyFont="1" applyFill="1" applyBorder="1" applyAlignment="1">
      <alignment horizontal="center" vertical="center" wrapText="1" shrinkToFit="1"/>
    </xf>
    <xf numFmtId="0" fontId="38" fillId="13" borderId="8" xfId="6" applyFont="1" applyFill="1" applyBorder="1" applyAlignment="1">
      <alignment horizontal="center" vertical="center" wrapText="1" shrinkToFit="1"/>
    </xf>
    <xf numFmtId="0" fontId="10" fillId="0" borderId="3" xfId="6" applyFont="1" applyBorder="1" applyAlignment="1">
      <alignment horizontal="left" vertical="center" wrapText="1" shrinkToFit="1"/>
    </xf>
    <xf numFmtId="0" fontId="38" fillId="13" borderId="9" xfId="6" applyFont="1" applyFill="1" applyBorder="1" applyAlignment="1">
      <alignment horizontal="center" vertical="center" wrapText="1" shrinkToFit="1"/>
    </xf>
    <xf numFmtId="0" fontId="38" fillId="13" borderId="48" xfId="6" applyFont="1" applyFill="1" applyBorder="1" applyAlignment="1">
      <alignment horizontal="center" vertical="center" wrapText="1" shrinkToFit="1"/>
    </xf>
    <xf numFmtId="0" fontId="38" fillId="13" borderId="5" xfId="6" applyFont="1" applyFill="1" applyBorder="1" applyAlignment="1">
      <alignment horizontal="center" vertical="center" wrapText="1" shrinkToFit="1"/>
    </xf>
    <xf numFmtId="0" fontId="38" fillId="13" borderId="13" xfId="6" applyFont="1" applyFill="1" applyBorder="1" applyAlignment="1">
      <alignment horizontal="center" vertical="center" wrapText="1" shrinkToFit="1"/>
    </xf>
    <xf numFmtId="0" fontId="38" fillId="13" borderId="44" xfId="6" applyFont="1" applyFill="1" applyBorder="1" applyAlignment="1">
      <alignment horizontal="center" vertical="center" wrapText="1" shrinkToFit="1"/>
    </xf>
    <xf numFmtId="0" fontId="10" fillId="0" borderId="0" xfId="6" applyFont="1" applyAlignment="1">
      <alignment horizontal="left" vertical="top" wrapText="1"/>
    </xf>
    <xf numFmtId="0" fontId="38" fillId="13" borderId="45" xfId="6" applyFont="1" applyFill="1" applyBorder="1" applyAlignment="1">
      <alignment horizontal="left" vertical="center" wrapText="1" shrinkToFit="1"/>
    </xf>
    <xf numFmtId="0" fontId="26" fillId="13" borderId="46" xfId="6" applyFont="1" applyFill="1" applyBorder="1" applyAlignment="1">
      <alignment horizontal="left" vertical="center" wrapText="1" shrinkToFit="1"/>
    </xf>
    <xf numFmtId="0" fontId="26" fillId="13" borderId="47" xfId="6" applyFont="1" applyFill="1" applyBorder="1" applyAlignment="1">
      <alignment horizontal="left" vertical="center" wrapText="1" shrinkToFit="1"/>
    </xf>
    <xf numFmtId="0" fontId="10" fillId="0" borderId="44" xfId="6" applyFont="1" applyBorder="1" applyAlignment="1">
      <alignment horizontal="center" vertical="center" wrapText="1" shrinkToFit="1"/>
    </xf>
    <xf numFmtId="0" fontId="10" fillId="0" borderId="44" xfId="6" applyFont="1" applyBorder="1" applyAlignment="1">
      <alignment horizontal="center" vertical="center"/>
    </xf>
    <xf numFmtId="0" fontId="10" fillId="0" borderId="110" xfId="6" applyFont="1" applyBorder="1" applyAlignment="1">
      <alignment horizontal="center" vertical="center"/>
    </xf>
    <xf numFmtId="0" fontId="10" fillId="0" borderId="45" xfId="6" applyFont="1" applyBorder="1" applyAlignment="1">
      <alignment horizontal="center" vertical="center"/>
    </xf>
    <xf numFmtId="0" fontId="10" fillId="0" borderId="47" xfId="6" applyFont="1" applyBorder="1" applyAlignment="1">
      <alignment horizontal="center" vertical="center"/>
    </xf>
    <xf numFmtId="0" fontId="10" fillId="0" borderId="110" xfId="6" applyFont="1" applyBorder="1" applyAlignment="1">
      <alignment horizontal="center" vertical="center" wrapText="1"/>
    </xf>
    <xf numFmtId="0" fontId="38" fillId="13" borderId="44" xfId="6" applyFont="1" applyFill="1" applyBorder="1" applyAlignment="1">
      <alignment horizontal="left" vertical="center" wrapText="1" shrinkToFit="1"/>
    </xf>
    <xf numFmtId="197" fontId="38" fillId="13" borderId="44" xfId="6" applyNumberFormat="1" applyFont="1" applyFill="1" applyBorder="1" applyAlignment="1">
      <alignment horizontal="right" vertical="center"/>
    </xf>
    <xf numFmtId="197" fontId="10" fillId="5" borderId="44" xfId="6" applyNumberFormat="1" applyFont="1" applyFill="1" applyBorder="1" applyAlignment="1">
      <alignment horizontal="right" vertical="center"/>
    </xf>
    <xf numFmtId="0" fontId="10" fillId="0" borderId="84" xfId="6" applyFont="1" applyBorder="1" applyAlignment="1">
      <alignment horizontal="center" vertical="center"/>
    </xf>
    <xf numFmtId="0" fontId="10" fillId="5" borderId="3" xfId="6" applyFont="1" applyFill="1" applyBorder="1" applyAlignment="1">
      <alignment horizontal="left" vertical="center" wrapText="1" shrinkToFit="1"/>
    </xf>
    <xf numFmtId="197" fontId="10" fillId="5" borderId="3" xfId="6" applyNumberFormat="1" applyFont="1" applyFill="1" applyBorder="1" applyAlignment="1">
      <alignment horizontal="right" vertical="center"/>
    </xf>
    <xf numFmtId="0" fontId="10" fillId="0" borderId="111" xfId="6" applyFont="1" applyBorder="1" applyAlignment="1">
      <alignment horizontal="center" vertical="center"/>
    </xf>
    <xf numFmtId="0" fontId="10" fillId="0" borderId="3" xfId="6" applyFont="1" applyBorder="1" applyAlignment="1">
      <alignment horizontal="left" vertical="center" wrapText="1"/>
    </xf>
    <xf numFmtId="0" fontId="10" fillId="0" borderId="3" xfId="6" applyFont="1" applyBorder="1" applyAlignment="1">
      <alignment horizontal="left" vertical="center"/>
    </xf>
    <xf numFmtId="0" fontId="10" fillId="0" borderId="44" xfId="6" applyFont="1" applyBorder="1" applyAlignment="1">
      <alignment horizontal="left" vertical="center" wrapText="1"/>
    </xf>
    <xf numFmtId="0" fontId="10" fillId="0" borderId="44" xfId="6" applyFont="1" applyBorder="1" applyAlignment="1">
      <alignment horizontal="left" vertical="center"/>
    </xf>
    <xf numFmtId="0" fontId="10" fillId="13" borderId="5" xfId="6" applyFont="1" applyFill="1" applyBorder="1" applyAlignment="1">
      <alignment horizontal="center" vertical="top"/>
    </xf>
    <xf numFmtId="0" fontId="10" fillId="13" borderId="12" xfId="6" applyFont="1" applyFill="1" applyBorder="1" applyAlignment="1">
      <alignment horizontal="center" vertical="top"/>
    </xf>
    <xf numFmtId="0" fontId="10" fillId="13" borderId="13" xfId="6" applyFont="1" applyFill="1" applyBorder="1" applyAlignment="1">
      <alignment horizontal="center" vertical="top"/>
    </xf>
    <xf numFmtId="0" fontId="38" fillId="13" borderId="44" xfId="6" applyFont="1" applyFill="1" applyBorder="1" applyAlignment="1">
      <alignment horizontal="left" vertical="top" wrapText="1" shrinkToFit="1"/>
    </xf>
    <xf numFmtId="0" fontId="10" fillId="0" borderId="122" xfId="6" applyFont="1" applyBorder="1" applyAlignment="1">
      <alignment horizontal="center" vertical="center"/>
    </xf>
    <xf numFmtId="0" fontId="10" fillId="0" borderId="133" xfId="6" applyFont="1" applyBorder="1" applyAlignment="1">
      <alignment horizontal="center" vertical="center"/>
    </xf>
    <xf numFmtId="0" fontId="10" fillId="0" borderId="123" xfId="6" applyFont="1" applyBorder="1" applyAlignment="1">
      <alignment horizontal="center" vertical="center"/>
    </xf>
    <xf numFmtId="0" fontId="10" fillId="0" borderId="114" xfId="6" applyFont="1" applyBorder="1" applyAlignment="1">
      <alignment horizontal="left" vertical="center"/>
    </xf>
    <xf numFmtId="0" fontId="10" fillId="0" borderId="118" xfId="6" applyFont="1" applyBorder="1" applyAlignment="1">
      <alignment horizontal="left" vertical="center"/>
    </xf>
    <xf numFmtId="0" fontId="10" fillId="0" borderId="115" xfId="6" applyFont="1" applyBorder="1" applyAlignment="1">
      <alignment horizontal="left" vertical="center"/>
    </xf>
    <xf numFmtId="0" fontId="10" fillId="13" borderId="46" xfId="6" applyFont="1" applyFill="1" applyBorder="1" applyAlignment="1">
      <alignment horizontal="center" vertical="center"/>
    </xf>
    <xf numFmtId="0" fontId="10" fillId="13" borderId="9" xfId="6" applyFont="1" applyFill="1" applyBorder="1" applyAlignment="1">
      <alignment horizontal="left" vertical="top" wrapText="1" shrinkToFit="1"/>
    </xf>
    <xf numFmtId="0" fontId="10" fillId="13" borderId="6" xfId="6" applyFont="1" applyFill="1" applyBorder="1" applyAlignment="1">
      <alignment horizontal="left" vertical="top" wrapText="1" shrinkToFit="1"/>
    </xf>
    <xf numFmtId="0" fontId="10" fillId="13" borderId="48" xfId="6" applyFont="1" applyFill="1" applyBorder="1" applyAlignment="1">
      <alignment horizontal="left" vertical="top" wrapText="1" shrinkToFit="1"/>
    </xf>
    <xf numFmtId="0" fontId="10" fillId="13" borderId="11" xfId="6" applyFont="1" applyFill="1" applyBorder="1" applyAlignment="1">
      <alignment horizontal="left" vertical="top" wrapText="1" shrinkToFit="1"/>
    </xf>
    <xf numFmtId="0" fontId="10" fillId="13" borderId="0" xfId="6" applyFont="1" applyFill="1" applyBorder="1" applyAlignment="1">
      <alignment horizontal="left" vertical="top" wrapText="1" shrinkToFit="1"/>
    </xf>
    <xf numFmtId="0" fontId="10" fillId="13" borderId="8" xfId="6" applyFont="1" applyFill="1" applyBorder="1" applyAlignment="1">
      <alignment horizontal="left" vertical="top" wrapText="1" shrinkToFit="1"/>
    </xf>
    <xf numFmtId="0" fontId="10" fillId="13" borderId="5" xfId="6" applyFont="1" applyFill="1" applyBorder="1" applyAlignment="1">
      <alignment horizontal="left" vertical="top" wrapText="1" shrinkToFit="1"/>
    </xf>
    <xf numFmtId="0" fontId="10" fillId="13" borderId="12" xfId="6" applyFont="1" applyFill="1" applyBorder="1" applyAlignment="1">
      <alignment horizontal="left" vertical="top" wrapText="1" shrinkToFit="1"/>
    </xf>
    <xf numFmtId="0" fontId="10" fillId="13" borderId="13" xfId="6" applyFont="1" applyFill="1" applyBorder="1" applyAlignment="1">
      <alignment horizontal="left" vertical="top" wrapText="1" shrinkToFit="1"/>
    </xf>
    <xf numFmtId="0" fontId="10" fillId="0" borderId="0" xfId="6" applyFont="1" applyAlignment="1">
      <alignment horizontal="left" vertical="top" wrapText="1" indent="1"/>
    </xf>
    <xf numFmtId="0" fontId="10" fillId="0" borderId="9" xfId="6" applyFont="1" applyBorder="1" applyAlignment="1">
      <alignment horizontal="left" vertical="center" wrapText="1" shrinkToFit="1"/>
    </xf>
    <xf numFmtId="0" fontId="10" fillId="0" borderId="6" xfId="6" applyFont="1" applyBorder="1" applyAlignment="1">
      <alignment horizontal="left" vertical="center" wrapText="1" shrinkToFit="1"/>
    </xf>
    <xf numFmtId="0" fontId="10" fillId="0" borderId="48" xfId="6" applyFont="1" applyBorder="1" applyAlignment="1">
      <alignment horizontal="left" vertical="center" wrapText="1" shrinkToFit="1"/>
    </xf>
    <xf numFmtId="0" fontId="10" fillId="0" borderId="11" xfId="6" applyFont="1" applyBorder="1" applyAlignment="1">
      <alignment horizontal="left" vertical="center" wrapText="1" shrinkToFit="1"/>
    </xf>
    <xf numFmtId="0" fontId="10" fillId="0" borderId="0" xfId="6" applyFont="1" applyBorder="1" applyAlignment="1">
      <alignment horizontal="left" vertical="center" wrapText="1" shrinkToFit="1"/>
    </xf>
    <xf numFmtId="0" fontId="10" fillId="0" borderId="8" xfId="6" applyFont="1" applyBorder="1" applyAlignment="1">
      <alignment horizontal="left" vertical="center" wrapText="1" shrinkToFit="1"/>
    </xf>
    <xf numFmtId="0" fontId="10" fillId="0" borderId="5" xfId="6" applyFont="1" applyBorder="1" applyAlignment="1">
      <alignment horizontal="left" vertical="center" wrapText="1" shrinkToFit="1"/>
    </xf>
    <xf numFmtId="0" fontId="10" fillId="0" borderId="12" xfId="6" applyFont="1" applyBorder="1" applyAlignment="1">
      <alignment horizontal="left" vertical="center" wrapText="1" shrinkToFit="1"/>
    </xf>
    <xf numFmtId="0" fontId="10" fillId="0" borderId="13" xfId="6" applyFont="1" applyBorder="1" applyAlignment="1">
      <alignment horizontal="left" vertical="center" wrapText="1" shrinkToFit="1"/>
    </xf>
    <xf numFmtId="194" fontId="38" fillId="13" borderId="44" xfId="6" applyNumberFormat="1" applyFont="1" applyFill="1" applyBorder="1" applyAlignment="1">
      <alignment horizontal="right" vertical="center"/>
    </xf>
    <xf numFmtId="194" fontId="10" fillId="5" borderId="44" xfId="6" applyNumberFormat="1" applyFont="1" applyFill="1" applyBorder="1" applyAlignment="1">
      <alignment horizontal="right" vertical="center"/>
    </xf>
    <xf numFmtId="194" fontId="10" fillId="5" borderId="3" xfId="6" applyNumberFormat="1" applyFont="1" applyFill="1" applyBorder="1" applyAlignment="1">
      <alignment horizontal="right" vertical="center"/>
    </xf>
    <xf numFmtId="0" fontId="10" fillId="13" borderId="44" xfId="6" applyFont="1" applyFill="1" applyBorder="1" applyAlignment="1">
      <alignment horizontal="left" vertical="top" wrapText="1" shrinkToFit="1"/>
    </xf>
    <xf numFmtId="0" fontId="10" fillId="0" borderId="9" xfId="6" applyFont="1" applyFill="1" applyBorder="1" applyAlignment="1">
      <alignment horizontal="center" vertical="top" wrapText="1"/>
    </xf>
    <xf numFmtId="0" fontId="10" fillId="0" borderId="6" xfId="6" applyFont="1" applyFill="1" applyBorder="1" applyAlignment="1">
      <alignment horizontal="center" vertical="top" wrapText="1"/>
    </xf>
    <xf numFmtId="0" fontId="10" fillId="0" borderId="48" xfId="6" applyFont="1" applyFill="1" applyBorder="1" applyAlignment="1">
      <alignment horizontal="center" vertical="top" wrapText="1"/>
    </xf>
    <xf numFmtId="0" fontId="65" fillId="13" borderId="5" xfId="6" applyFont="1" applyFill="1" applyBorder="1" applyAlignment="1">
      <alignment vertical="top" wrapText="1"/>
    </xf>
    <xf numFmtId="0" fontId="65" fillId="13" borderId="12" xfId="6" applyFont="1" applyFill="1" applyBorder="1" applyAlignment="1">
      <alignment vertical="top" wrapText="1"/>
    </xf>
    <xf numFmtId="0" fontId="65" fillId="13" borderId="13" xfId="6" applyFont="1" applyFill="1" applyBorder="1" applyAlignment="1">
      <alignment vertical="top" wrapText="1"/>
    </xf>
    <xf numFmtId="0" fontId="10" fillId="0" borderId="9" xfId="6" applyFont="1" applyFill="1" applyBorder="1" applyAlignment="1">
      <alignment vertical="top" wrapText="1"/>
    </xf>
    <xf numFmtId="0" fontId="10" fillId="0" borderId="6" xfId="6" applyFont="1" applyFill="1" applyBorder="1" applyAlignment="1">
      <alignment vertical="top" wrapText="1"/>
    </xf>
    <xf numFmtId="0" fontId="10" fillId="0" borderId="48" xfId="6" applyFont="1" applyFill="1" applyBorder="1" applyAlignment="1">
      <alignment vertical="top" wrapText="1"/>
    </xf>
    <xf numFmtId="0" fontId="10" fillId="5" borderId="3" xfId="6" applyFont="1" applyFill="1" applyBorder="1" applyAlignment="1">
      <alignment horizontal="left" vertical="center"/>
    </xf>
    <xf numFmtId="0" fontId="38" fillId="13" borderId="3" xfId="6" applyFont="1" applyFill="1" applyBorder="1" applyAlignment="1">
      <alignment horizontal="left" vertical="center"/>
    </xf>
    <xf numFmtId="0" fontId="10" fillId="13" borderId="5" xfId="6" applyFont="1" applyFill="1" applyBorder="1" applyAlignment="1">
      <alignment horizontal="left" vertical="top" wrapText="1"/>
    </xf>
    <xf numFmtId="0" fontId="10" fillId="13" borderId="12" xfId="6" applyFont="1" applyFill="1" applyBorder="1" applyAlignment="1">
      <alignment horizontal="left" vertical="top" wrapText="1"/>
    </xf>
    <xf numFmtId="0" fontId="10" fillId="13" borderId="13" xfId="6" applyFont="1" applyFill="1" applyBorder="1" applyAlignment="1">
      <alignment horizontal="left" vertical="top" wrapText="1"/>
    </xf>
    <xf numFmtId="0" fontId="10" fillId="0" borderId="0" xfId="6" applyFont="1" applyAlignment="1">
      <alignment horizontal="left" vertical="center" wrapText="1" shrinkToFit="1"/>
    </xf>
    <xf numFmtId="0" fontId="10" fillId="0" borderId="110" xfId="6" applyFont="1" applyBorder="1" applyAlignment="1">
      <alignment horizontal="left" vertical="center" wrapText="1" shrinkToFit="1"/>
    </xf>
    <xf numFmtId="0" fontId="10" fillId="0" borderId="110" xfId="6" applyFont="1" applyBorder="1" applyAlignment="1">
      <alignment horizontal="left" vertical="center"/>
    </xf>
    <xf numFmtId="0" fontId="10" fillId="0" borderId="3" xfId="6" applyFont="1" applyBorder="1" applyAlignment="1">
      <alignment horizontal="left" vertical="top" wrapText="1" shrinkToFit="1"/>
    </xf>
    <xf numFmtId="0" fontId="10" fillId="0" borderId="44" xfId="6" applyFont="1" applyBorder="1" applyAlignment="1">
      <alignment horizontal="left" vertical="top" wrapText="1" shrinkToFit="1"/>
    </xf>
    <xf numFmtId="195" fontId="10" fillId="5" borderId="3" xfId="6" applyNumberFormat="1" applyFont="1" applyFill="1" applyBorder="1" applyAlignment="1">
      <alignment horizontal="right" vertical="center"/>
    </xf>
    <xf numFmtId="195" fontId="38" fillId="13" borderId="44" xfId="6" applyNumberFormat="1" applyFont="1" applyFill="1" applyBorder="1" applyAlignment="1">
      <alignment horizontal="right" vertical="center"/>
    </xf>
    <xf numFmtId="195" fontId="10" fillId="5" borderId="44" xfId="6" applyNumberFormat="1" applyFont="1" applyFill="1" applyBorder="1" applyAlignment="1">
      <alignment horizontal="right" vertical="center"/>
    </xf>
    <xf numFmtId="0" fontId="10" fillId="0" borderId="3" xfId="6" applyFont="1" applyFill="1" applyBorder="1" applyAlignment="1">
      <alignment horizontal="left" vertical="center" wrapText="1"/>
    </xf>
    <xf numFmtId="0" fontId="10" fillId="0" borderId="3" xfId="6" applyFont="1" applyFill="1" applyBorder="1" applyAlignment="1">
      <alignment horizontal="left" vertical="center"/>
    </xf>
    <xf numFmtId="0" fontId="10" fillId="0" borderId="44" xfId="6" applyFont="1" applyFill="1" applyBorder="1" applyAlignment="1">
      <alignment horizontal="left" vertical="center" wrapText="1"/>
    </xf>
    <xf numFmtId="0" fontId="10" fillId="13" borderId="44" xfId="6" applyFont="1" applyFill="1" applyBorder="1" applyAlignment="1">
      <alignment horizontal="left" vertical="top" wrapText="1"/>
    </xf>
    <xf numFmtId="0" fontId="10" fillId="13" borderId="44" xfId="6" applyFont="1" applyFill="1" applyBorder="1" applyAlignment="1">
      <alignment horizontal="left" vertical="top"/>
    </xf>
    <xf numFmtId="0" fontId="65" fillId="13" borderId="11" xfId="6" applyFont="1" applyFill="1" applyBorder="1" applyAlignment="1">
      <alignment vertical="top" wrapText="1"/>
    </xf>
    <xf numFmtId="0" fontId="65" fillId="13" borderId="0" xfId="6" applyFont="1" applyFill="1" applyBorder="1" applyAlignment="1">
      <alignment vertical="top" wrapText="1"/>
    </xf>
    <xf numFmtId="0" fontId="65" fillId="13" borderId="8" xfId="6" applyFont="1" applyFill="1" applyBorder="1" applyAlignment="1">
      <alignment vertical="top" wrapText="1"/>
    </xf>
    <xf numFmtId="0" fontId="129" fillId="0" borderId="11" xfId="6" applyFont="1" applyBorder="1" applyAlignment="1">
      <alignment horizontal="left" vertical="center" wrapText="1"/>
    </xf>
    <xf numFmtId="0" fontId="129" fillId="0" borderId="0" xfId="6" applyFont="1" applyAlignment="1">
      <alignment horizontal="left" vertical="center" wrapText="1"/>
    </xf>
    <xf numFmtId="0" fontId="129" fillId="0" borderId="8" xfId="6" applyFont="1" applyBorder="1" applyAlignment="1">
      <alignment horizontal="left" vertical="center" wrapText="1"/>
    </xf>
    <xf numFmtId="0" fontId="101" fillId="16" borderId="148" xfId="6" applyFont="1" applyFill="1" applyBorder="1" applyAlignment="1">
      <alignment vertical="center" wrapText="1"/>
    </xf>
    <xf numFmtId="0" fontId="101" fillId="16" borderId="141" xfId="6" applyFont="1" applyFill="1" applyBorder="1" applyAlignment="1">
      <alignment vertical="center" wrapText="1"/>
    </xf>
    <xf numFmtId="0" fontId="129" fillId="0" borderId="0" xfId="6" applyFont="1" applyAlignment="1">
      <alignment vertical="center" wrapText="1"/>
    </xf>
    <xf numFmtId="0" fontId="129" fillId="5" borderId="9" xfId="6" applyFont="1" applyFill="1" applyBorder="1" applyAlignment="1">
      <alignment horizontal="center" vertical="center" wrapText="1"/>
    </xf>
    <xf numFmtId="0" fontId="129" fillId="5" borderId="6" xfId="6" applyFont="1" applyFill="1" applyBorder="1" applyAlignment="1">
      <alignment horizontal="center" vertical="center" wrapText="1"/>
    </xf>
    <xf numFmtId="0" fontId="129" fillId="5" borderId="48" xfId="6" applyFont="1" applyFill="1" applyBorder="1" applyAlignment="1">
      <alignment horizontal="center" vertical="center" wrapText="1"/>
    </xf>
    <xf numFmtId="0" fontId="130" fillId="5" borderId="145" xfId="5" applyFont="1" applyFill="1" applyBorder="1" applyAlignment="1">
      <alignment horizontal="center" vertical="center"/>
    </xf>
    <xf numFmtId="0" fontId="130" fillId="5" borderId="143" xfId="5" applyFont="1" applyFill="1" applyBorder="1" applyAlignment="1">
      <alignment horizontal="center" vertical="center"/>
    </xf>
    <xf numFmtId="0" fontId="129" fillId="5" borderId="44" xfId="6" applyFont="1" applyFill="1" applyBorder="1" applyAlignment="1">
      <alignment horizontal="left" vertical="center"/>
    </xf>
    <xf numFmtId="0" fontId="129" fillId="5" borderId="45" xfId="6" applyFont="1" applyFill="1" applyBorder="1" applyAlignment="1">
      <alignment horizontal="left" vertical="center"/>
    </xf>
    <xf numFmtId="0" fontId="129" fillId="17" borderId="12" xfId="6" applyFont="1" applyFill="1" applyBorder="1" applyAlignment="1">
      <alignment horizontal="center" vertical="center"/>
    </xf>
    <xf numFmtId="0" fontId="130" fillId="16" borderId="147" xfId="5" applyFont="1" applyFill="1" applyBorder="1" applyAlignment="1">
      <alignment horizontal="center" vertical="center"/>
    </xf>
    <xf numFmtId="0" fontId="130" fillId="16" borderId="146" xfId="5" applyFont="1" applyFill="1" applyBorder="1" applyAlignment="1">
      <alignment horizontal="center" vertical="center"/>
    </xf>
  </cellXfs>
  <cellStyles count="25">
    <cellStyle name="パーセント" xfId="1" builtinId="5"/>
    <cellStyle name="パーセント 2" xfId="22"/>
    <cellStyle name="ハイパーリンク" xfId="18" builtinId="8"/>
    <cellStyle name="桁区切り" xfId="2" builtinId="6"/>
    <cellStyle name="桁区切り 2" xfId="3"/>
    <cellStyle name="桁区切り 2 2" xfId="20"/>
    <cellStyle name="桁区切り 3" xfId="21"/>
    <cellStyle name="標準" xfId="0" builtinId="0"/>
    <cellStyle name="標準 11" xfId="4"/>
    <cellStyle name="標準 2" xfId="5"/>
    <cellStyle name="標準 2 2" xfId="6"/>
    <cellStyle name="標準 2 2 2" xfId="19"/>
    <cellStyle name="標準 2 3" xfId="16"/>
    <cellStyle name="標準 2 4" xfId="7"/>
    <cellStyle name="標準 3" xfId="8"/>
    <cellStyle name="標準 3 2" xfId="9"/>
    <cellStyle name="標準 3 2 2" xfId="10"/>
    <cellStyle name="標準 3 3" xfId="15"/>
    <cellStyle name="標準 3 4" xfId="23"/>
    <cellStyle name="標準 4" xfId="11"/>
    <cellStyle name="標準 5" xfId="17"/>
    <cellStyle name="標準 5 2" xfId="24"/>
    <cellStyle name="標準 7" xfId="12"/>
    <cellStyle name="標準 8" xfId="13"/>
    <cellStyle name="標準_⑤参考様式11,12号別紙(収支実績報告書（支援交付金））" xfId="14"/>
  </cellStyles>
  <dxfs count="2">
    <dxf>
      <font>
        <color rgb="FFFF0000"/>
      </font>
    </dxf>
    <dxf>
      <fill>
        <patternFill>
          <bgColor rgb="FFFF0000"/>
        </patternFill>
      </fill>
    </dxf>
  </dxfs>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416934</xdr:colOff>
      <xdr:row>16</xdr:row>
      <xdr:rowOff>257642</xdr:rowOff>
    </xdr:from>
    <xdr:to>
      <xdr:col>6</xdr:col>
      <xdr:colOff>2753405</xdr:colOff>
      <xdr:row>19</xdr:row>
      <xdr:rowOff>32508</xdr:rowOff>
    </xdr:to>
    <xdr:pic>
      <xdr:nvPicPr>
        <xdr:cNvPr id="3" name="図 2">
          <a:extLst>
            <a:ext uri="{FF2B5EF4-FFF2-40B4-BE49-F238E27FC236}">
              <a16:creationId xmlns:a16="http://schemas.microsoft.com/office/drawing/2014/main" id="{198A3F07-2189-4898-AA43-7011F54D53E5}"/>
            </a:ext>
          </a:extLst>
        </xdr:cNvPr>
        <xdr:cNvPicPr>
          <a:picLocks noChangeAspect="1"/>
        </xdr:cNvPicPr>
      </xdr:nvPicPr>
      <xdr:blipFill>
        <a:blip xmlns:r="http://schemas.openxmlformats.org/officeDocument/2006/relationships" r:embed="rId1"/>
        <a:stretch>
          <a:fillRect/>
        </a:stretch>
      </xdr:blipFill>
      <xdr:spPr>
        <a:xfrm>
          <a:off x="5394963" y="4658609"/>
          <a:ext cx="2330059" cy="546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102058</xdr:colOff>
      <xdr:row>110</xdr:row>
      <xdr:rowOff>36527</xdr:rowOff>
    </xdr:from>
    <xdr:to>
      <xdr:col>17</xdr:col>
      <xdr:colOff>703300</xdr:colOff>
      <xdr:row>139</xdr:row>
      <xdr:rowOff>179932</xdr:rowOff>
    </xdr:to>
    <xdr:pic>
      <xdr:nvPicPr>
        <xdr:cNvPr id="3" name="図 2">
          <a:extLst>
            <a:ext uri="{FF2B5EF4-FFF2-40B4-BE49-F238E27FC236}">
              <a16:creationId xmlns:a16="http://schemas.microsoft.com/office/drawing/2014/main" id="{204F2562-8B50-618A-F42E-7CBBA15A1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478" y="28271348"/>
          <a:ext cx="10704545" cy="7049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34</xdr:row>
      <xdr:rowOff>0</xdr:rowOff>
    </xdr:from>
    <xdr:to>
      <xdr:col>8</xdr:col>
      <xdr:colOff>957943</xdr:colOff>
      <xdr:row>34</xdr:row>
      <xdr:rowOff>0</xdr:rowOff>
    </xdr:to>
    <xdr:sp macro="[0]!appenRow2" textlink="">
      <xdr:nvSpPr>
        <xdr:cNvPr id="2" name="テキスト ボックス 1">
          <a:extLst>
            <a:ext uri="{FF2B5EF4-FFF2-40B4-BE49-F238E27FC236}">
              <a16:creationId xmlns:a16="http://schemas.microsoft.com/office/drawing/2014/main" id="{2539DADD-DDA3-49CA-B717-D1DD8D384883}"/>
            </a:ext>
          </a:extLst>
        </xdr:cNvPr>
        <xdr:cNvSpPr txBox="1"/>
      </xdr:nvSpPr>
      <xdr:spPr>
        <a:xfrm>
          <a:off x="0" y="11713028"/>
          <a:ext cx="8240486" cy="402772"/>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40262</xdr:colOff>
      <xdr:row>38</xdr:row>
      <xdr:rowOff>259095</xdr:rowOff>
    </xdr:from>
    <xdr:to>
      <xdr:col>9</xdr:col>
      <xdr:colOff>158681</xdr:colOff>
      <xdr:row>48</xdr:row>
      <xdr:rowOff>23691</xdr:rowOff>
    </xdr:to>
    <xdr:pic>
      <xdr:nvPicPr>
        <xdr:cNvPr id="7" name="図 6">
          <a:extLst>
            <a:ext uri="{FF2B5EF4-FFF2-40B4-BE49-F238E27FC236}">
              <a16:creationId xmlns:a16="http://schemas.microsoft.com/office/drawing/2014/main" id="{7B3F95CB-3994-451A-9810-100AC2296B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0673" y="14011629"/>
          <a:ext cx="1710268" cy="34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613254</xdr:colOff>
      <xdr:row>38</xdr:row>
      <xdr:rowOff>259095</xdr:rowOff>
    </xdr:from>
    <xdr:to>
      <xdr:col>5</xdr:col>
      <xdr:colOff>339477</xdr:colOff>
      <xdr:row>55</xdr:row>
      <xdr:rowOff>168273</xdr:rowOff>
    </xdr:to>
    <xdr:pic>
      <xdr:nvPicPr>
        <xdr:cNvPr id="5" name="図 4">
          <a:extLst>
            <a:ext uri="{FF2B5EF4-FFF2-40B4-BE49-F238E27FC236}">
              <a16:creationId xmlns:a16="http://schemas.microsoft.com/office/drawing/2014/main" id="{F9436888-5E89-0117-3B13-3FA09009B1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6302" y="14011629"/>
          <a:ext cx="3810230"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169622</xdr:colOff>
      <xdr:row>38</xdr:row>
      <xdr:rowOff>259095</xdr:rowOff>
    </xdr:from>
    <xdr:to>
      <xdr:col>1</xdr:col>
      <xdr:colOff>2050670</xdr:colOff>
      <xdr:row>55</xdr:row>
      <xdr:rowOff>168273</xdr:rowOff>
    </xdr:to>
    <xdr:pic>
      <xdr:nvPicPr>
        <xdr:cNvPr id="8" name="図 7">
          <a:extLst>
            <a:ext uri="{FF2B5EF4-FFF2-40B4-BE49-F238E27FC236}">
              <a16:creationId xmlns:a16="http://schemas.microsoft.com/office/drawing/2014/main" id="{D70EBCC5-6159-B5DA-7CCA-707F321BF6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622" y="14011629"/>
          <a:ext cx="3211938"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28575</xdr:colOff>
      <xdr:row>50</xdr:row>
      <xdr:rowOff>257174</xdr:rowOff>
    </xdr:from>
    <xdr:to>
      <xdr:col>18</xdr:col>
      <xdr:colOff>485775</xdr:colOff>
      <xdr:row>51</xdr:row>
      <xdr:rowOff>133350</xdr:rowOff>
    </xdr:to>
    <xdr:sp macro="" textlink="">
      <xdr:nvSpPr>
        <xdr:cNvPr id="3075" name="Text Box 3">
          <a:extLst>
            <a:ext uri="{FF2B5EF4-FFF2-40B4-BE49-F238E27FC236}">
              <a16:creationId xmlns:a16="http://schemas.microsoft.com/office/drawing/2014/main" id="{D6816EDA-78F5-43EF-A6EE-26214B3C3D47}"/>
            </a:ext>
          </a:extLst>
        </xdr:cNvPr>
        <xdr:cNvSpPr txBox="1">
          <a:spLocks noChangeArrowheads="1"/>
        </xdr:cNvSpPr>
      </xdr:nvSpPr>
      <xdr:spPr bwMode="auto">
        <a:xfrm>
          <a:off x="5610225" y="15259049"/>
          <a:ext cx="1924050" cy="619126"/>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特認基準の単価が表示のものと異なる場合は、「プルダウンリスト」シートを選択し、Ｃ列が「特認基準」となっている該当する地目に単価を記載してください。</a:t>
          </a:r>
        </a:p>
      </xdr:txBody>
    </xdr:sp>
    <xdr:clientData/>
  </xdr:twoCellAnchor>
  <xdr:oneCellAnchor>
    <xdr:from>
      <xdr:col>10</xdr:col>
      <xdr:colOff>314325</xdr:colOff>
      <xdr:row>201</xdr:row>
      <xdr:rowOff>0</xdr:rowOff>
    </xdr:from>
    <xdr:ext cx="4648388" cy="242374"/>
    <xdr:sp macro="" textlink="">
      <xdr:nvSpPr>
        <xdr:cNvPr id="2" name="テキスト ボックス 1">
          <a:extLst>
            <a:ext uri="{FF2B5EF4-FFF2-40B4-BE49-F238E27FC236}">
              <a16:creationId xmlns:a16="http://schemas.microsoft.com/office/drawing/2014/main" id="{9B30012C-D6E5-C402-DEC0-D448E472CF5D}"/>
            </a:ext>
          </a:extLst>
        </xdr:cNvPr>
        <xdr:cNvSpPr txBox="1"/>
      </xdr:nvSpPr>
      <xdr:spPr>
        <a:xfrm>
          <a:off x="4591050" y="64112775"/>
          <a:ext cx="4648388" cy="242374"/>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↓交付金使途の内容の（項目）に項目例を記載しておりますが、修正いただいて構いません。</a:t>
          </a:r>
        </a:p>
      </xdr:txBody>
    </xdr:sp>
    <xdr:clientData/>
  </xdr:oneCellAnchor>
  <xdr:twoCellAnchor>
    <xdr:from>
      <xdr:col>4</xdr:col>
      <xdr:colOff>161925</xdr:colOff>
      <xdr:row>57</xdr:row>
      <xdr:rowOff>47626</xdr:rowOff>
    </xdr:from>
    <xdr:to>
      <xdr:col>22</xdr:col>
      <xdr:colOff>266700</xdr:colOff>
      <xdr:row>58</xdr:row>
      <xdr:rowOff>390526</xdr:rowOff>
    </xdr:to>
    <xdr:sp macro="" textlink="">
      <xdr:nvSpPr>
        <xdr:cNvPr id="3" name="フローチャート: 代替処理 2"/>
        <xdr:cNvSpPr/>
      </xdr:nvSpPr>
      <xdr:spPr>
        <a:xfrm>
          <a:off x="1666875" y="17706976"/>
          <a:ext cx="7524750" cy="704850"/>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b="1"/>
            <a:t>別添：協定の対象となる農用地の範囲一覧表のとおり</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8</xdr:row>
          <xdr:rowOff>9525</xdr:rowOff>
        </xdr:from>
        <xdr:to>
          <xdr:col>3</xdr:col>
          <xdr:colOff>1047750</xdr:colOff>
          <xdr:row>10</xdr:row>
          <xdr:rowOff>19050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F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11</xdr:row>
          <xdr:rowOff>133350</xdr:rowOff>
        </xdr:from>
        <xdr:to>
          <xdr:col>3</xdr:col>
          <xdr:colOff>1123950</xdr:colOff>
          <xdr:row>14</xdr:row>
          <xdr:rowOff>57150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F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19</xdr:row>
          <xdr:rowOff>9525</xdr:rowOff>
        </xdr:from>
        <xdr:to>
          <xdr:col>3</xdr:col>
          <xdr:colOff>1038225</xdr:colOff>
          <xdr:row>21</xdr:row>
          <xdr:rowOff>28575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F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22</xdr:row>
          <xdr:rowOff>142875</xdr:rowOff>
        </xdr:from>
        <xdr:to>
          <xdr:col>3</xdr:col>
          <xdr:colOff>1123950</xdr:colOff>
          <xdr:row>25</xdr:row>
          <xdr:rowOff>66675</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F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9525</xdr:rowOff>
        </xdr:from>
        <xdr:to>
          <xdr:col>3</xdr:col>
          <xdr:colOff>1047750</xdr:colOff>
          <xdr:row>33</xdr:row>
          <xdr:rowOff>28575</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F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36</xdr:row>
          <xdr:rowOff>152400</xdr:rowOff>
        </xdr:from>
        <xdr:to>
          <xdr:col>3</xdr:col>
          <xdr:colOff>1133475</xdr:colOff>
          <xdr:row>39</xdr:row>
          <xdr:rowOff>66675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F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15</xdr:row>
          <xdr:rowOff>9525</xdr:rowOff>
        </xdr:from>
        <xdr:to>
          <xdr:col>8</xdr:col>
          <xdr:colOff>1038225</xdr:colOff>
          <xdr:row>17</xdr:row>
          <xdr:rowOff>28575</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F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18</xdr:row>
          <xdr:rowOff>142875</xdr:rowOff>
        </xdr:from>
        <xdr:to>
          <xdr:col>8</xdr:col>
          <xdr:colOff>1123950</xdr:colOff>
          <xdr:row>21</xdr:row>
          <xdr:rowOff>57150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F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23</xdr:row>
          <xdr:rowOff>142875</xdr:rowOff>
        </xdr:from>
        <xdr:to>
          <xdr:col>8</xdr:col>
          <xdr:colOff>1123950</xdr:colOff>
          <xdr:row>26</xdr:row>
          <xdr:rowOff>57150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F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790575</xdr:colOff>
          <xdr:row>35</xdr:row>
          <xdr:rowOff>142875</xdr:rowOff>
        </xdr:from>
        <xdr:to>
          <xdr:col>8</xdr:col>
          <xdr:colOff>1123950</xdr:colOff>
          <xdr:row>38</xdr:row>
          <xdr:rowOff>57150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F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762000</xdr:colOff>
          <xdr:row>34</xdr:row>
          <xdr:rowOff>142875</xdr:rowOff>
        </xdr:from>
        <xdr:to>
          <xdr:col>8</xdr:col>
          <xdr:colOff>1095375</xdr:colOff>
          <xdr:row>37</xdr:row>
          <xdr:rowOff>57150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10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12</xdr:col>
      <xdr:colOff>0</xdr:colOff>
      <xdr:row>11</xdr:row>
      <xdr:rowOff>1101</xdr:rowOff>
    </xdr:from>
    <xdr:to>
      <xdr:col>14</xdr:col>
      <xdr:colOff>1006852</xdr:colOff>
      <xdr:row>17</xdr:row>
      <xdr:rowOff>81868</xdr:rowOff>
    </xdr:to>
    <xdr:sp macro="" textlink="">
      <xdr:nvSpPr>
        <xdr:cNvPr id="6" name="テキスト ボックス 5">
          <a:extLst>
            <a:ext uri="{FF2B5EF4-FFF2-40B4-BE49-F238E27FC236}">
              <a16:creationId xmlns:a16="http://schemas.microsoft.com/office/drawing/2014/main" id="{3B9F6762-623F-4704-9BC1-01518D8B2726}"/>
            </a:ext>
          </a:extLst>
        </xdr:cNvPr>
        <xdr:cNvSpPr txBox="1"/>
      </xdr:nvSpPr>
      <xdr:spPr>
        <a:xfrm>
          <a:off x="8443756" y="1887051"/>
          <a:ext cx="3897846" cy="110946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19</xdr:col>
      <xdr:colOff>19440</xdr:colOff>
      <xdr:row>56</xdr:row>
      <xdr:rowOff>116632</xdr:rowOff>
    </xdr:from>
    <xdr:to>
      <xdr:col>19</xdr:col>
      <xdr:colOff>3217118</xdr:colOff>
      <xdr:row>61</xdr:row>
      <xdr:rowOff>0</xdr:rowOff>
    </xdr:to>
    <xdr:sp macro="" textlink="">
      <xdr:nvSpPr>
        <xdr:cNvPr id="8" name="テキスト ボックス 7">
          <a:extLst>
            <a:ext uri="{FF2B5EF4-FFF2-40B4-BE49-F238E27FC236}">
              <a16:creationId xmlns:a16="http://schemas.microsoft.com/office/drawing/2014/main" id="{C72D722E-DE40-43C6-B703-AB4213C11AF5}"/>
            </a:ext>
          </a:extLst>
        </xdr:cNvPr>
        <xdr:cNvSpPr txBox="1"/>
      </xdr:nvSpPr>
      <xdr:spPr>
        <a:xfrm>
          <a:off x="26165565"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20</xdr:col>
      <xdr:colOff>102434</xdr:colOff>
      <xdr:row>65</xdr:row>
      <xdr:rowOff>78341</xdr:rowOff>
    </xdr:from>
    <xdr:to>
      <xdr:col>20</xdr:col>
      <xdr:colOff>2370159</xdr:colOff>
      <xdr:row>70</xdr:row>
      <xdr:rowOff>130048</xdr:rowOff>
    </xdr:to>
    <xdr:sp macro="" textlink="">
      <xdr:nvSpPr>
        <xdr:cNvPr id="9" name="テキスト ボックス 8">
          <a:extLst>
            <a:ext uri="{FF2B5EF4-FFF2-40B4-BE49-F238E27FC236}">
              <a16:creationId xmlns:a16="http://schemas.microsoft.com/office/drawing/2014/main" id="{29E5AA84-AAFF-4453-A047-9D24CC37877B}"/>
            </a:ext>
          </a:extLst>
        </xdr:cNvPr>
        <xdr:cNvSpPr txBox="1"/>
      </xdr:nvSpPr>
      <xdr:spPr>
        <a:xfrm>
          <a:off x="28991759"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21</xdr:col>
      <xdr:colOff>77755</xdr:colOff>
      <xdr:row>84</xdr:row>
      <xdr:rowOff>78278</xdr:rowOff>
    </xdr:from>
    <xdr:to>
      <xdr:col>21</xdr:col>
      <xdr:colOff>2304435</xdr:colOff>
      <xdr:row>89</xdr:row>
      <xdr:rowOff>51209</xdr:rowOff>
    </xdr:to>
    <xdr:sp macro="" textlink="">
      <xdr:nvSpPr>
        <xdr:cNvPr id="10" name="テキスト ボックス 9">
          <a:extLst>
            <a:ext uri="{FF2B5EF4-FFF2-40B4-BE49-F238E27FC236}">
              <a16:creationId xmlns:a16="http://schemas.microsoft.com/office/drawing/2014/main" id="{A246601F-0BD7-47AA-B8B0-1F9022059A8B}"/>
            </a:ext>
          </a:extLst>
        </xdr:cNvPr>
        <xdr:cNvSpPr txBox="1"/>
      </xdr:nvSpPr>
      <xdr:spPr>
        <a:xfrm>
          <a:off x="31481680" y="195378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0</xdr:colOff>
      <xdr:row>11</xdr:row>
      <xdr:rowOff>1101</xdr:rowOff>
    </xdr:from>
    <xdr:to>
      <xdr:col>20</xdr:col>
      <xdr:colOff>1006852</xdr:colOff>
      <xdr:row>17</xdr:row>
      <xdr:rowOff>81868</xdr:rowOff>
    </xdr:to>
    <xdr:sp macro="" textlink="">
      <xdr:nvSpPr>
        <xdr:cNvPr id="11" name="テキスト ボックス 10">
          <a:extLst>
            <a:ext uri="{FF2B5EF4-FFF2-40B4-BE49-F238E27FC236}">
              <a16:creationId xmlns:a16="http://schemas.microsoft.com/office/drawing/2014/main" id="{70AFE6B7-D86A-4B58-A733-8448896881F6}"/>
            </a:ext>
          </a:extLst>
        </xdr:cNvPr>
        <xdr:cNvSpPr txBox="1"/>
      </xdr:nvSpPr>
      <xdr:spPr>
        <a:xfrm>
          <a:off x="21640800" y="3020526"/>
          <a:ext cx="8255377" cy="145236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15</xdr:col>
      <xdr:colOff>1449456</xdr:colOff>
      <xdr:row>0</xdr:row>
      <xdr:rowOff>509477</xdr:rowOff>
    </xdr:to>
    <xdr:sp macro="" textlink="">
      <xdr:nvSpPr>
        <xdr:cNvPr id="12" name="正方形/長方形 11">
          <a:extLst>
            <a:ext uri="{FF2B5EF4-FFF2-40B4-BE49-F238E27FC236}">
              <a16:creationId xmlns:a16="http://schemas.microsoft.com/office/drawing/2014/main" id="{29B0CD26-E146-4D8D-BCD1-3F53B899911E}"/>
            </a:ext>
          </a:extLst>
        </xdr:cNvPr>
        <xdr:cNvSpPr/>
      </xdr:nvSpPr>
      <xdr:spPr>
        <a:xfrm>
          <a:off x="0" y="0"/>
          <a:ext cx="20299431"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13" name="テキスト ボックス 12">
          <a:extLst>
            <a:ext uri="{FF2B5EF4-FFF2-40B4-BE49-F238E27FC236}">
              <a16:creationId xmlns:a16="http://schemas.microsoft.com/office/drawing/2014/main" id="{CC8237D6-D9E6-4D15-9909-05F27358C2B5}"/>
            </a:ext>
          </a:extLst>
        </xdr:cNvPr>
        <xdr:cNvSpPr txBox="1"/>
      </xdr:nvSpPr>
      <xdr:spPr>
        <a:xfrm>
          <a:off x="5757282" y="1908783"/>
          <a:ext cx="5030207"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16</xdr:col>
      <xdr:colOff>33145</xdr:colOff>
      <xdr:row>90</xdr:row>
      <xdr:rowOff>121867</xdr:rowOff>
    </xdr:from>
    <xdr:to>
      <xdr:col>21</xdr:col>
      <xdr:colOff>635000</xdr:colOff>
      <xdr:row>95</xdr:row>
      <xdr:rowOff>76638</xdr:rowOff>
    </xdr:to>
    <xdr:sp macro="" textlink="">
      <xdr:nvSpPr>
        <xdr:cNvPr id="14" name="テキスト ボックス 13">
          <a:extLst>
            <a:ext uri="{FF2B5EF4-FFF2-40B4-BE49-F238E27FC236}">
              <a16:creationId xmlns:a16="http://schemas.microsoft.com/office/drawing/2014/main" id="{7CD6AD69-8B02-43DE-8210-7104E3DC5A4B}"/>
            </a:ext>
          </a:extLst>
        </xdr:cNvPr>
        <xdr:cNvSpPr txBox="1"/>
      </xdr:nvSpPr>
      <xdr:spPr>
        <a:xfrm>
          <a:off x="20340445" y="20838742"/>
          <a:ext cx="11698480"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15" name="テキスト ボックス 14">
          <a:extLst>
            <a:ext uri="{FF2B5EF4-FFF2-40B4-BE49-F238E27FC236}">
              <a16:creationId xmlns:a16="http://schemas.microsoft.com/office/drawing/2014/main" id="{73B476A3-08C5-4BB0-B016-A30D4E489E02}"/>
            </a:ext>
          </a:extLst>
        </xdr:cNvPr>
        <xdr:cNvSpPr txBox="1"/>
      </xdr:nvSpPr>
      <xdr:spPr>
        <a:xfrm>
          <a:off x="33842715"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22</xdr:col>
      <xdr:colOff>0</xdr:colOff>
      <xdr:row>62</xdr:row>
      <xdr:rowOff>0</xdr:rowOff>
    </xdr:from>
    <xdr:to>
      <xdr:col>23</xdr:col>
      <xdr:colOff>1855991</xdr:colOff>
      <xdr:row>66</xdr:row>
      <xdr:rowOff>144170</xdr:rowOff>
    </xdr:to>
    <xdr:sp macro="" textlink="">
      <xdr:nvSpPr>
        <xdr:cNvPr id="16" name="線吹き出し 2 (枠付き) 19">
          <a:extLst>
            <a:ext uri="{FF2B5EF4-FFF2-40B4-BE49-F238E27FC236}">
              <a16:creationId xmlns:a16="http://schemas.microsoft.com/office/drawing/2014/main" id="{06897B2B-7E2F-46B7-8088-F9F0A50F2F9F}"/>
            </a:ext>
          </a:extLst>
        </xdr:cNvPr>
        <xdr:cNvSpPr/>
      </xdr:nvSpPr>
      <xdr:spPr>
        <a:xfrm>
          <a:off x="33823275" y="14678025"/>
          <a:ext cx="5580266" cy="1058570"/>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trlProp" Target="../ctrlProps/ctrlProp1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IX45"/>
  <sheetViews>
    <sheetView showGridLines="0" tabSelected="1" view="pageBreakPreview" zoomScaleNormal="100" zoomScaleSheetLayoutView="100" workbookViewId="0">
      <selection activeCell="F34" sqref="F34"/>
    </sheetView>
  </sheetViews>
  <sheetFormatPr defaultColWidth="9" defaultRowHeight="18.75"/>
  <cols>
    <col min="1" max="2" width="2.75" style="22" customWidth="1"/>
    <col min="3" max="3" width="11" style="22" customWidth="1"/>
    <col min="4" max="4" width="17.625" style="22" customWidth="1"/>
    <col min="5" max="5" width="21.375" style="392" customWidth="1"/>
    <col min="6" max="6" width="14" style="392" customWidth="1"/>
    <col min="7" max="7" width="37.125" style="22" customWidth="1"/>
    <col min="8" max="8" width="2.625" style="22" customWidth="1"/>
    <col min="9" max="9" width="5.75" style="118" customWidth="1"/>
    <col min="10" max="258" width="9" style="118"/>
    <col min="259" max="16384" width="9" style="22"/>
  </cols>
  <sheetData>
    <row r="1" spans="1:258" s="45" customFormat="1" ht="43.5" customHeight="1">
      <c r="A1" s="552" t="s">
        <v>1017</v>
      </c>
      <c r="E1" s="392"/>
      <c r="F1" s="392"/>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18"/>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c r="IR1" s="118"/>
      <c r="IS1" s="118"/>
      <c r="IT1" s="118"/>
      <c r="IU1" s="118"/>
      <c r="IV1" s="118"/>
      <c r="IW1" s="118"/>
      <c r="IX1" s="118"/>
    </row>
    <row r="2" spans="1:258" ht="24" customHeight="1" thickBot="1">
      <c r="A2" s="24" t="s">
        <v>41</v>
      </c>
      <c r="B2" s="24"/>
      <c r="C2" s="24"/>
      <c r="D2" s="25"/>
      <c r="E2" s="25"/>
      <c r="F2" s="25"/>
      <c r="G2" s="25"/>
      <c r="H2" s="25"/>
    </row>
    <row r="3" spans="1:258" ht="21" customHeight="1">
      <c r="B3" s="28" t="s">
        <v>42</v>
      </c>
      <c r="C3" s="29"/>
      <c r="D3" s="41" t="s">
        <v>1247</v>
      </c>
      <c r="E3" s="678" t="s">
        <v>45</v>
      </c>
      <c r="F3" s="678"/>
      <c r="G3" s="679"/>
    </row>
    <row r="4" spans="1:258" ht="21" customHeight="1">
      <c r="B4" s="30" t="s">
        <v>43</v>
      </c>
      <c r="C4" s="31"/>
      <c r="D4" s="42" t="s">
        <v>1246</v>
      </c>
      <c r="E4" s="680" t="s">
        <v>46</v>
      </c>
      <c r="F4" s="680"/>
      <c r="G4" s="681"/>
    </row>
    <row r="5" spans="1:258" ht="21" customHeight="1">
      <c r="B5" s="30" t="s">
        <v>1018</v>
      </c>
      <c r="C5" s="31"/>
      <c r="D5" s="697" t="s">
        <v>70</v>
      </c>
      <c r="E5" s="697"/>
      <c r="F5" s="697"/>
      <c r="G5" s="698"/>
    </row>
    <row r="6" spans="1:258" ht="21" customHeight="1">
      <c r="B6" s="30" t="s">
        <v>44</v>
      </c>
      <c r="C6" s="31"/>
      <c r="D6" s="43" t="s">
        <v>71</v>
      </c>
      <c r="E6" s="4"/>
      <c r="F6" s="4"/>
      <c r="G6" s="20"/>
    </row>
    <row r="7" spans="1:258" ht="21" customHeight="1" thickBot="1">
      <c r="B7" s="32" t="s">
        <v>72</v>
      </c>
      <c r="C7" s="33"/>
      <c r="D7" s="699" t="s">
        <v>1250</v>
      </c>
      <c r="E7" s="699"/>
      <c r="F7" s="699"/>
      <c r="G7" s="700"/>
    </row>
    <row r="8" spans="1:258" ht="6.75" customHeight="1">
      <c r="A8" s="27"/>
      <c r="B8" s="27"/>
      <c r="C8" s="27"/>
      <c r="D8" s="27"/>
      <c r="E8" s="27"/>
      <c r="F8" s="27"/>
      <c r="G8" s="27"/>
    </row>
    <row r="9" spans="1:258" ht="24" customHeight="1">
      <c r="A9" s="34" t="s">
        <v>195</v>
      </c>
      <c r="B9" s="35"/>
      <c r="C9" s="35"/>
      <c r="D9" s="35"/>
      <c r="E9" s="35"/>
      <c r="F9" s="35"/>
      <c r="G9" s="35"/>
      <c r="H9" s="35"/>
      <c r="K9" s="659"/>
      <c r="L9" s="659"/>
      <c r="M9" s="659"/>
    </row>
    <row r="10" spans="1:258" ht="45.75" customHeight="1">
      <c r="A10" s="27"/>
      <c r="B10" s="703" t="s">
        <v>938</v>
      </c>
      <c r="C10" s="703"/>
      <c r="D10" s="703"/>
      <c r="E10" s="703"/>
      <c r="F10" s="703"/>
      <c r="G10" s="703"/>
      <c r="H10" s="27"/>
    </row>
    <row r="11" spans="1:258" s="45" customFormat="1" ht="21.75" customHeight="1">
      <c r="A11" s="82"/>
      <c r="B11" s="701" t="s">
        <v>935</v>
      </c>
      <c r="C11" s="702"/>
      <c r="D11" s="702"/>
      <c r="E11" s="702"/>
      <c r="F11" s="702"/>
      <c r="G11" s="702"/>
      <c r="H11" s="81"/>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c r="EM11" s="118"/>
      <c r="EN11" s="118"/>
      <c r="EO11" s="118"/>
      <c r="EP11" s="118"/>
      <c r="EQ11" s="118"/>
      <c r="ER11" s="118"/>
      <c r="ES11" s="118"/>
      <c r="ET11" s="118"/>
      <c r="EU11" s="118"/>
      <c r="EV11" s="118"/>
      <c r="EW11" s="118"/>
      <c r="EX11" s="118"/>
      <c r="EY11" s="118"/>
      <c r="EZ11" s="118"/>
      <c r="FA11" s="118"/>
      <c r="FB11" s="118"/>
      <c r="FC11" s="118"/>
      <c r="FD11" s="118"/>
      <c r="FE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c r="IR11" s="118"/>
      <c r="IS11" s="118"/>
      <c r="IT11" s="118"/>
      <c r="IU11" s="118"/>
      <c r="IV11" s="118"/>
      <c r="IW11" s="118"/>
      <c r="IX11" s="118"/>
    </row>
    <row r="12" spans="1:258" s="23" customFormat="1" ht="7.5" customHeight="1">
      <c r="A12" s="467"/>
      <c r="B12" s="468"/>
      <c r="C12" s="469"/>
      <c r="D12" s="469"/>
      <c r="E12" s="469"/>
      <c r="F12" s="469"/>
      <c r="G12" s="469"/>
      <c r="H12" s="4"/>
    </row>
    <row r="13" spans="1:258" ht="23.25" customHeight="1">
      <c r="A13" s="27"/>
      <c r="B13" s="666" t="s">
        <v>982</v>
      </c>
      <c r="C13" s="666"/>
      <c r="D13" s="666"/>
      <c r="E13" s="666"/>
      <c r="F13" s="666"/>
      <c r="G13" s="666"/>
      <c r="H13" s="27"/>
    </row>
    <row r="14" spans="1:258" s="392" customFormat="1" ht="23.25" customHeight="1">
      <c r="A14" s="27"/>
      <c r="B14" s="668" t="s">
        <v>983</v>
      </c>
      <c r="C14" s="668"/>
      <c r="D14" s="668"/>
      <c r="E14" s="668"/>
      <c r="F14" s="668"/>
      <c r="G14" s="668"/>
      <c r="H14" s="27"/>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8"/>
      <c r="AY14" s="458"/>
      <c r="AZ14" s="458"/>
      <c r="BA14" s="458"/>
      <c r="BB14" s="458"/>
      <c r="BC14" s="458"/>
      <c r="BD14" s="458"/>
      <c r="BE14" s="458"/>
      <c r="BF14" s="458"/>
      <c r="BG14" s="458"/>
      <c r="BH14" s="458"/>
      <c r="BI14" s="458"/>
      <c r="BJ14" s="458"/>
      <c r="BK14" s="458"/>
      <c r="BL14" s="458"/>
      <c r="BM14" s="458"/>
      <c r="BN14" s="458"/>
      <c r="BO14" s="458"/>
      <c r="BP14" s="458"/>
      <c r="BQ14" s="458"/>
      <c r="BR14" s="458"/>
      <c r="BS14" s="458"/>
      <c r="BT14" s="458"/>
      <c r="BU14" s="458"/>
      <c r="BV14" s="458"/>
      <c r="BW14" s="458"/>
      <c r="BX14" s="458"/>
      <c r="BY14" s="458"/>
      <c r="BZ14" s="458"/>
      <c r="CA14" s="458"/>
      <c r="CB14" s="458"/>
      <c r="CC14" s="458"/>
      <c r="CD14" s="458"/>
      <c r="CE14" s="458"/>
      <c r="CF14" s="458"/>
      <c r="CG14" s="458"/>
      <c r="CH14" s="458"/>
      <c r="CI14" s="458"/>
      <c r="CJ14" s="458"/>
      <c r="CK14" s="458"/>
      <c r="CL14" s="458"/>
      <c r="CM14" s="458"/>
      <c r="CN14" s="458"/>
      <c r="CO14" s="458"/>
      <c r="CP14" s="458"/>
      <c r="CQ14" s="458"/>
      <c r="CR14" s="458"/>
      <c r="CS14" s="458"/>
      <c r="CT14" s="458"/>
      <c r="CU14" s="458"/>
      <c r="CV14" s="458"/>
      <c r="CW14" s="458"/>
      <c r="CX14" s="458"/>
      <c r="CY14" s="458"/>
      <c r="CZ14" s="458"/>
      <c r="DA14" s="458"/>
      <c r="DB14" s="458"/>
      <c r="DC14" s="458"/>
      <c r="DD14" s="458"/>
      <c r="DE14" s="458"/>
      <c r="DF14" s="458"/>
      <c r="DG14" s="458"/>
      <c r="DH14" s="458"/>
      <c r="DI14" s="458"/>
      <c r="DJ14" s="458"/>
      <c r="DK14" s="458"/>
      <c r="DL14" s="458"/>
      <c r="DM14" s="458"/>
      <c r="DN14" s="458"/>
      <c r="DO14" s="458"/>
      <c r="DP14" s="458"/>
      <c r="DQ14" s="458"/>
      <c r="DR14" s="458"/>
      <c r="DS14" s="458"/>
      <c r="DT14" s="458"/>
      <c r="DU14" s="458"/>
      <c r="DV14" s="458"/>
      <c r="DW14" s="458"/>
      <c r="DX14" s="458"/>
      <c r="DY14" s="458"/>
      <c r="DZ14" s="458"/>
      <c r="EA14" s="458"/>
      <c r="EB14" s="458"/>
      <c r="EC14" s="458"/>
      <c r="ED14" s="458"/>
      <c r="EE14" s="458"/>
      <c r="EF14" s="458"/>
      <c r="EG14" s="458"/>
      <c r="EH14" s="458"/>
      <c r="EI14" s="458"/>
      <c r="EJ14" s="458"/>
      <c r="EK14" s="458"/>
      <c r="EL14" s="458"/>
      <c r="EM14" s="458"/>
      <c r="EN14" s="458"/>
      <c r="EO14" s="458"/>
      <c r="EP14" s="458"/>
      <c r="EQ14" s="458"/>
      <c r="ER14" s="458"/>
      <c r="ES14" s="458"/>
      <c r="ET14" s="458"/>
      <c r="EU14" s="458"/>
      <c r="EV14" s="458"/>
      <c r="EW14" s="458"/>
      <c r="EX14" s="458"/>
      <c r="EY14" s="458"/>
      <c r="EZ14" s="458"/>
      <c r="FA14" s="458"/>
      <c r="FB14" s="458"/>
      <c r="FC14" s="458"/>
      <c r="FD14" s="458"/>
      <c r="FE14" s="458"/>
      <c r="FF14" s="458"/>
      <c r="FG14" s="458"/>
      <c r="FH14" s="458"/>
      <c r="FI14" s="458"/>
      <c r="FJ14" s="458"/>
      <c r="FK14" s="458"/>
      <c r="FL14" s="458"/>
      <c r="FM14" s="458"/>
      <c r="FN14" s="458"/>
      <c r="FO14" s="458"/>
      <c r="FP14" s="458"/>
      <c r="FQ14" s="458"/>
      <c r="FR14" s="458"/>
      <c r="FS14" s="458"/>
      <c r="FT14" s="458"/>
      <c r="FU14" s="458"/>
      <c r="FV14" s="458"/>
      <c r="FW14" s="458"/>
      <c r="FX14" s="458"/>
      <c r="FY14" s="458"/>
      <c r="FZ14" s="458"/>
      <c r="GA14" s="458"/>
      <c r="GB14" s="458"/>
      <c r="GC14" s="458"/>
      <c r="GD14" s="458"/>
      <c r="GE14" s="458"/>
      <c r="GF14" s="458"/>
      <c r="GG14" s="458"/>
      <c r="GH14" s="458"/>
      <c r="GI14" s="458"/>
      <c r="GJ14" s="458"/>
      <c r="GK14" s="458"/>
      <c r="GL14" s="458"/>
      <c r="GM14" s="458"/>
      <c r="GN14" s="458"/>
      <c r="GO14" s="458"/>
      <c r="GP14" s="458"/>
      <c r="GQ14" s="458"/>
      <c r="GR14" s="458"/>
      <c r="GS14" s="458"/>
      <c r="GT14" s="458"/>
      <c r="GU14" s="458"/>
      <c r="GV14" s="458"/>
      <c r="GW14" s="458"/>
      <c r="GX14" s="458"/>
      <c r="GY14" s="458"/>
      <c r="GZ14" s="458"/>
      <c r="HA14" s="458"/>
      <c r="HB14" s="458"/>
      <c r="HC14" s="458"/>
      <c r="HD14" s="458"/>
      <c r="HE14" s="458"/>
      <c r="HF14" s="458"/>
      <c r="HG14" s="458"/>
      <c r="HH14" s="458"/>
      <c r="HI14" s="458"/>
      <c r="HJ14" s="458"/>
      <c r="HK14" s="458"/>
      <c r="HL14" s="458"/>
      <c r="HM14" s="458"/>
      <c r="HN14" s="458"/>
      <c r="HO14" s="458"/>
      <c r="HP14" s="458"/>
      <c r="HQ14" s="458"/>
      <c r="HR14" s="458"/>
      <c r="HS14" s="458"/>
      <c r="HT14" s="458"/>
      <c r="HU14" s="458"/>
      <c r="HV14" s="458"/>
      <c r="HW14" s="458"/>
      <c r="HX14" s="458"/>
      <c r="HY14" s="458"/>
      <c r="HZ14" s="458"/>
      <c r="IA14" s="458"/>
      <c r="IB14" s="458"/>
      <c r="IC14" s="458"/>
      <c r="ID14" s="458"/>
      <c r="IE14" s="458"/>
      <c r="IF14" s="458"/>
      <c r="IG14" s="458"/>
      <c r="IH14" s="458"/>
      <c r="II14" s="458"/>
      <c r="IJ14" s="458"/>
      <c r="IK14" s="458"/>
      <c r="IL14" s="458"/>
      <c r="IM14" s="458"/>
      <c r="IN14" s="458"/>
      <c r="IO14" s="458"/>
      <c r="IP14" s="458"/>
      <c r="IQ14" s="458"/>
      <c r="IR14" s="458"/>
      <c r="IS14" s="458"/>
      <c r="IT14" s="458"/>
      <c r="IU14" s="458"/>
      <c r="IV14" s="458"/>
      <c r="IW14" s="458"/>
      <c r="IX14" s="458"/>
    </row>
    <row r="15" spans="1:258" ht="36" customHeight="1">
      <c r="A15" s="27"/>
      <c r="B15" s="667" t="s">
        <v>981</v>
      </c>
      <c r="C15" s="667"/>
      <c r="D15" s="667"/>
      <c r="E15" s="667"/>
      <c r="F15" s="667"/>
      <c r="G15" s="667"/>
      <c r="H15" s="36"/>
      <c r="I15" s="119"/>
      <c r="J15" s="659"/>
      <c r="K15" s="659"/>
      <c r="L15" s="659"/>
      <c r="M15" s="659"/>
      <c r="N15" s="659"/>
      <c r="O15" s="659"/>
      <c r="P15" s="659"/>
      <c r="Q15" s="659"/>
      <c r="R15" s="659"/>
      <c r="S15" s="659"/>
      <c r="T15" s="659"/>
      <c r="U15" s="659"/>
      <c r="V15" s="659"/>
      <c r="W15" s="659"/>
      <c r="X15" s="659"/>
      <c r="Y15" s="659"/>
      <c r="Z15" s="659"/>
      <c r="AA15" s="659"/>
      <c r="AB15" s="659"/>
      <c r="AC15" s="659"/>
      <c r="AD15" s="659"/>
      <c r="AE15" s="659"/>
      <c r="AF15" s="659"/>
      <c r="AG15" s="659"/>
      <c r="AH15" s="659"/>
      <c r="AI15" s="659"/>
      <c r="AJ15" s="659"/>
      <c r="AK15" s="659"/>
      <c r="AL15" s="659"/>
      <c r="AM15" s="659"/>
      <c r="AN15" s="659"/>
      <c r="AO15" s="659"/>
      <c r="AP15" s="659"/>
      <c r="AQ15" s="659"/>
      <c r="AR15" s="659"/>
      <c r="AS15" s="659"/>
      <c r="AT15" s="659"/>
      <c r="AU15" s="659"/>
      <c r="AV15" s="659"/>
      <c r="AW15" s="659"/>
      <c r="AX15" s="659"/>
      <c r="AY15" s="659"/>
      <c r="AZ15" s="659"/>
      <c r="BA15" s="659"/>
      <c r="BB15" s="659"/>
      <c r="BC15" s="659"/>
      <c r="BD15" s="659"/>
      <c r="BE15" s="659"/>
      <c r="BF15" s="659"/>
      <c r="BG15" s="659"/>
      <c r="BH15" s="659"/>
      <c r="BI15" s="659"/>
      <c r="BJ15" s="659"/>
      <c r="BK15" s="659"/>
      <c r="BL15" s="659"/>
      <c r="BM15" s="659"/>
      <c r="BN15" s="659"/>
      <c r="BO15" s="659"/>
      <c r="BP15" s="659"/>
      <c r="BQ15" s="659"/>
      <c r="BR15" s="659"/>
      <c r="BS15" s="659"/>
      <c r="BT15" s="659"/>
      <c r="BU15" s="659"/>
      <c r="BV15" s="659"/>
      <c r="BW15" s="659"/>
      <c r="BX15" s="659"/>
      <c r="BY15" s="659"/>
      <c r="BZ15" s="659"/>
      <c r="CA15" s="659"/>
      <c r="CB15" s="659"/>
      <c r="CC15" s="659"/>
      <c r="CD15" s="659"/>
      <c r="CE15" s="659"/>
      <c r="CF15" s="659"/>
      <c r="CG15" s="659"/>
      <c r="CH15" s="659"/>
      <c r="CI15" s="659"/>
      <c r="CJ15" s="659"/>
      <c r="CK15" s="659"/>
      <c r="CL15" s="659"/>
      <c r="CM15" s="659"/>
      <c r="CN15" s="659"/>
      <c r="CO15" s="659"/>
      <c r="CP15" s="659"/>
      <c r="CQ15" s="659"/>
      <c r="CR15" s="659"/>
      <c r="CS15" s="659"/>
      <c r="CT15" s="659"/>
      <c r="CU15" s="659"/>
      <c r="CV15" s="659"/>
      <c r="CW15" s="659"/>
      <c r="CX15" s="659"/>
      <c r="CY15" s="659"/>
      <c r="CZ15" s="659"/>
      <c r="DA15" s="659"/>
      <c r="DB15" s="659"/>
      <c r="DC15" s="659"/>
      <c r="DD15" s="659"/>
      <c r="DE15" s="659"/>
      <c r="DF15" s="659"/>
      <c r="DG15" s="659"/>
      <c r="DH15" s="659"/>
      <c r="DI15" s="659"/>
      <c r="DJ15" s="659"/>
      <c r="DK15" s="659"/>
      <c r="DL15" s="659"/>
      <c r="DM15" s="659"/>
      <c r="DN15" s="659"/>
      <c r="DO15" s="659"/>
      <c r="DP15" s="659"/>
      <c r="DQ15" s="659"/>
      <c r="DR15" s="659"/>
      <c r="DS15" s="659"/>
      <c r="DT15" s="659"/>
      <c r="DU15" s="659"/>
      <c r="DV15" s="659"/>
      <c r="DW15" s="659"/>
      <c r="DX15" s="659"/>
      <c r="DY15" s="659"/>
      <c r="DZ15" s="659"/>
      <c r="EA15" s="659"/>
      <c r="EB15" s="659"/>
      <c r="EC15" s="659"/>
      <c r="ED15" s="659"/>
      <c r="EE15" s="659"/>
      <c r="EF15" s="659"/>
      <c r="EG15" s="659"/>
      <c r="EH15" s="659"/>
      <c r="EI15" s="659"/>
      <c r="EJ15" s="659"/>
      <c r="EK15" s="659"/>
      <c r="EL15" s="659"/>
      <c r="EM15" s="659"/>
      <c r="EN15" s="659"/>
      <c r="EO15" s="659"/>
      <c r="EP15" s="659"/>
      <c r="EQ15" s="659"/>
      <c r="ER15" s="659"/>
      <c r="ES15" s="659"/>
      <c r="ET15" s="659"/>
      <c r="EU15" s="659"/>
      <c r="EV15" s="659"/>
      <c r="EW15" s="659"/>
      <c r="EX15" s="659"/>
      <c r="EY15" s="659"/>
      <c r="EZ15" s="659"/>
      <c r="FA15" s="659"/>
      <c r="FB15" s="659"/>
      <c r="FC15" s="659"/>
      <c r="FD15" s="659"/>
      <c r="FE15" s="659"/>
      <c r="FF15" s="659"/>
      <c r="FG15" s="659"/>
      <c r="FH15" s="659"/>
      <c r="FI15" s="659"/>
      <c r="FJ15" s="659"/>
      <c r="FK15" s="659"/>
      <c r="FL15" s="659"/>
      <c r="FM15" s="659"/>
      <c r="FN15" s="659"/>
      <c r="FO15" s="659"/>
      <c r="FP15" s="659"/>
      <c r="FQ15" s="659"/>
      <c r="FR15" s="659"/>
      <c r="FS15" s="659"/>
      <c r="FT15" s="659"/>
      <c r="FU15" s="659"/>
      <c r="FV15" s="659"/>
      <c r="FW15" s="659"/>
      <c r="FX15" s="659"/>
      <c r="FY15" s="659"/>
      <c r="FZ15" s="659"/>
      <c r="GA15" s="659"/>
      <c r="GB15" s="659"/>
      <c r="GC15" s="659"/>
      <c r="GD15" s="659"/>
      <c r="GE15" s="659"/>
      <c r="GF15" s="659"/>
      <c r="GG15" s="659"/>
      <c r="GH15" s="659"/>
      <c r="GI15" s="659"/>
      <c r="GJ15" s="659"/>
      <c r="GK15" s="659"/>
      <c r="GL15" s="659"/>
      <c r="GM15" s="659"/>
      <c r="GN15" s="659"/>
      <c r="GO15" s="659"/>
      <c r="GP15" s="659"/>
      <c r="GQ15" s="659"/>
      <c r="GR15" s="659"/>
      <c r="GS15" s="659"/>
      <c r="GT15" s="659"/>
      <c r="GU15" s="659"/>
      <c r="GV15" s="659"/>
      <c r="GW15" s="659"/>
      <c r="GX15" s="659"/>
      <c r="GY15" s="659"/>
      <c r="GZ15" s="659"/>
      <c r="HA15" s="659"/>
      <c r="HB15" s="659"/>
      <c r="HC15" s="659"/>
      <c r="HD15" s="659"/>
      <c r="HE15" s="659"/>
      <c r="HF15" s="659"/>
      <c r="HG15" s="659"/>
      <c r="HH15" s="659"/>
      <c r="HI15" s="659"/>
      <c r="HJ15" s="659"/>
      <c r="HK15" s="659"/>
      <c r="HL15" s="659"/>
      <c r="HM15" s="659"/>
      <c r="HN15" s="659"/>
      <c r="HO15" s="659"/>
      <c r="HP15" s="659"/>
      <c r="HQ15" s="659"/>
      <c r="HR15" s="659"/>
      <c r="HS15" s="659"/>
      <c r="HT15" s="659"/>
      <c r="HU15" s="659"/>
      <c r="HV15" s="659"/>
      <c r="HW15" s="659"/>
      <c r="HX15" s="659"/>
      <c r="HY15" s="659"/>
      <c r="HZ15" s="659"/>
      <c r="IA15" s="659"/>
      <c r="IB15" s="659"/>
      <c r="IC15" s="659"/>
      <c r="ID15" s="659"/>
      <c r="IE15" s="659"/>
      <c r="IF15" s="659"/>
      <c r="IG15" s="659"/>
      <c r="IH15" s="659"/>
      <c r="II15" s="659"/>
      <c r="IJ15" s="659"/>
      <c r="IK15" s="659"/>
      <c r="IL15" s="659"/>
      <c r="IM15" s="659"/>
      <c r="IN15" s="659"/>
      <c r="IO15" s="659"/>
      <c r="IP15" s="659"/>
      <c r="IQ15" s="659"/>
      <c r="IR15" s="659"/>
      <c r="IS15" s="659"/>
      <c r="IT15" s="659"/>
      <c r="IU15" s="659"/>
      <c r="IV15" s="659"/>
      <c r="IW15" s="659"/>
      <c r="IX15" s="659"/>
    </row>
    <row r="16" spans="1:258" s="114" customFormat="1" ht="18.75" customHeight="1">
      <c r="A16" s="27"/>
      <c r="B16" s="704" t="s">
        <v>430</v>
      </c>
      <c r="C16" s="704"/>
      <c r="D16" s="704"/>
      <c r="E16" s="704"/>
      <c r="F16" s="704"/>
      <c r="G16" s="704"/>
      <c r="H16" s="36"/>
      <c r="I16" s="119"/>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c r="IR16" s="121"/>
      <c r="IS16" s="121"/>
      <c r="IT16" s="121"/>
      <c r="IU16" s="121"/>
      <c r="IV16" s="121"/>
      <c r="IW16" s="121"/>
      <c r="IX16" s="121"/>
    </row>
    <row r="17" spans="1:258" ht="30" customHeight="1">
      <c r="A17" s="27"/>
      <c r="B17" s="703" t="s">
        <v>57</v>
      </c>
      <c r="C17" s="703"/>
      <c r="D17" s="703"/>
      <c r="E17" s="703"/>
      <c r="F17" s="703"/>
      <c r="G17" s="703"/>
      <c r="H17" s="36"/>
      <c r="I17" s="119"/>
      <c r="J17" s="659"/>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c r="AH17" s="659"/>
      <c r="AI17" s="659"/>
      <c r="AJ17" s="659"/>
      <c r="AK17" s="659"/>
      <c r="AL17" s="659"/>
      <c r="AM17" s="659"/>
      <c r="AN17" s="659"/>
      <c r="AO17" s="659"/>
      <c r="AP17" s="659"/>
      <c r="AQ17" s="659"/>
      <c r="AR17" s="659"/>
      <c r="AS17" s="659"/>
      <c r="AT17" s="659"/>
      <c r="AU17" s="659"/>
      <c r="AV17" s="659"/>
      <c r="AW17" s="659"/>
      <c r="AX17" s="659"/>
      <c r="AY17" s="659"/>
      <c r="AZ17" s="659"/>
      <c r="BA17" s="659"/>
      <c r="BB17" s="659"/>
      <c r="BC17" s="659"/>
      <c r="BD17" s="659"/>
      <c r="BE17" s="659"/>
      <c r="BF17" s="659"/>
      <c r="BG17" s="659"/>
      <c r="BH17" s="659"/>
      <c r="BI17" s="659"/>
      <c r="BJ17" s="659"/>
      <c r="BK17" s="659"/>
      <c r="BL17" s="659"/>
      <c r="BM17" s="659"/>
      <c r="BN17" s="659"/>
      <c r="BO17" s="659"/>
      <c r="BP17" s="659"/>
      <c r="BQ17" s="659"/>
      <c r="BR17" s="659"/>
      <c r="BS17" s="659"/>
      <c r="BT17" s="659"/>
      <c r="BU17" s="659"/>
      <c r="BV17" s="659"/>
      <c r="BW17" s="659"/>
      <c r="BX17" s="659"/>
      <c r="BY17" s="659"/>
      <c r="BZ17" s="659"/>
      <c r="CA17" s="659"/>
      <c r="CB17" s="659"/>
      <c r="CC17" s="659"/>
      <c r="CD17" s="659"/>
      <c r="CE17" s="659"/>
      <c r="CF17" s="659"/>
      <c r="CG17" s="659"/>
      <c r="CH17" s="659"/>
      <c r="CI17" s="659"/>
      <c r="CJ17" s="659"/>
      <c r="CK17" s="659"/>
      <c r="CL17" s="659"/>
      <c r="CM17" s="659"/>
      <c r="CN17" s="659"/>
      <c r="CO17" s="659"/>
      <c r="CP17" s="659"/>
      <c r="CQ17" s="659"/>
      <c r="CR17" s="659"/>
      <c r="CS17" s="659"/>
      <c r="CT17" s="659"/>
      <c r="CU17" s="659"/>
      <c r="CV17" s="659"/>
      <c r="CW17" s="659"/>
      <c r="CX17" s="659"/>
      <c r="CY17" s="659"/>
      <c r="CZ17" s="659"/>
      <c r="DA17" s="659"/>
      <c r="DB17" s="659"/>
      <c r="DC17" s="659"/>
      <c r="DD17" s="659"/>
      <c r="DE17" s="659"/>
      <c r="DF17" s="659"/>
      <c r="DG17" s="659"/>
      <c r="DH17" s="659"/>
      <c r="DI17" s="659"/>
      <c r="DJ17" s="659"/>
      <c r="DK17" s="659"/>
      <c r="DL17" s="659"/>
      <c r="DM17" s="659"/>
      <c r="DN17" s="659"/>
      <c r="DO17" s="659"/>
      <c r="DP17" s="659"/>
      <c r="DQ17" s="659"/>
      <c r="DR17" s="659"/>
      <c r="DS17" s="659"/>
      <c r="DT17" s="659"/>
      <c r="DU17" s="659"/>
      <c r="DV17" s="659"/>
      <c r="DW17" s="659"/>
      <c r="DX17" s="659"/>
      <c r="DY17" s="659"/>
      <c r="DZ17" s="659"/>
      <c r="EA17" s="659"/>
      <c r="EB17" s="659"/>
      <c r="EC17" s="659"/>
      <c r="ED17" s="659"/>
      <c r="EE17" s="659"/>
      <c r="EF17" s="659"/>
      <c r="EG17" s="659"/>
      <c r="EH17" s="659"/>
      <c r="EI17" s="659"/>
      <c r="EJ17" s="659"/>
      <c r="EK17" s="659"/>
      <c r="EL17" s="659"/>
      <c r="EM17" s="659"/>
      <c r="EN17" s="659"/>
      <c r="EO17" s="659"/>
      <c r="EP17" s="659"/>
      <c r="EQ17" s="659"/>
      <c r="ER17" s="659"/>
      <c r="ES17" s="659"/>
      <c r="ET17" s="659"/>
      <c r="EU17" s="659"/>
      <c r="EV17" s="659"/>
      <c r="EW17" s="659"/>
      <c r="EX17" s="659"/>
      <c r="EY17" s="659"/>
      <c r="EZ17" s="659"/>
      <c r="FA17" s="659"/>
      <c r="FB17" s="659"/>
      <c r="FC17" s="659"/>
      <c r="FD17" s="659"/>
      <c r="FE17" s="659"/>
      <c r="FF17" s="659"/>
      <c r="FG17" s="659"/>
      <c r="FH17" s="659"/>
      <c r="FI17" s="659"/>
      <c r="FJ17" s="659"/>
      <c r="FK17" s="659"/>
      <c r="FL17" s="659"/>
      <c r="FM17" s="659"/>
      <c r="FN17" s="659"/>
      <c r="FO17" s="659"/>
      <c r="FP17" s="659"/>
      <c r="FQ17" s="659"/>
      <c r="FR17" s="659"/>
      <c r="FS17" s="659"/>
      <c r="FT17" s="659"/>
      <c r="FU17" s="659"/>
      <c r="FV17" s="659"/>
      <c r="FW17" s="659"/>
      <c r="FX17" s="659"/>
      <c r="FY17" s="659"/>
      <c r="FZ17" s="659"/>
      <c r="GA17" s="659"/>
      <c r="GB17" s="659"/>
      <c r="GC17" s="659"/>
      <c r="GD17" s="659"/>
      <c r="GE17" s="659"/>
      <c r="GF17" s="659"/>
      <c r="GG17" s="659"/>
      <c r="GH17" s="659"/>
      <c r="GI17" s="659"/>
      <c r="GJ17" s="659"/>
      <c r="GK17" s="659"/>
      <c r="GL17" s="659"/>
      <c r="GM17" s="659"/>
      <c r="GN17" s="659"/>
      <c r="GO17" s="659"/>
      <c r="GP17" s="659"/>
      <c r="GQ17" s="659"/>
      <c r="GR17" s="659"/>
      <c r="GS17" s="659"/>
      <c r="GT17" s="659"/>
      <c r="GU17" s="659"/>
      <c r="GV17" s="659"/>
      <c r="GW17" s="659"/>
      <c r="GX17" s="659"/>
      <c r="GY17" s="659"/>
      <c r="GZ17" s="659"/>
      <c r="HA17" s="659"/>
      <c r="HB17" s="659"/>
      <c r="HC17" s="659"/>
      <c r="HD17" s="659"/>
      <c r="HE17" s="659"/>
      <c r="HF17" s="659"/>
      <c r="HG17" s="659"/>
      <c r="HH17" s="659"/>
      <c r="HI17" s="659"/>
      <c r="HJ17" s="659"/>
      <c r="HK17" s="659"/>
      <c r="HL17" s="659"/>
      <c r="HM17" s="659"/>
      <c r="HN17" s="659"/>
      <c r="HO17" s="659"/>
      <c r="HP17" s="659"/>
      <c r="HQ17" s="659"/>
      <c r="HR17" s="659"/>
      <c r="HS17" s="659"/>
      <c r="HT17" s="659"/>
      <c r="HU17" s="659"/>
      <c r="HV17" s="659"/>
      <c r="HW17" s="659"/>
      <c r="HX17" s="659"/>
      <c r="HY17" s="659"/>
      <c r="HZ17" s="659"/>
      <c r="IA17" s="659"/>
      <c r="IB17" s="659"/>
      <c r="IC17" s="659"/>
      <c r="ID17" s="659"/>
      <c r="IE17" s="659"/>
      <c r="IF17" s="659"/>
      <c r="IG17" s="659"/>
      <c r="IH17" s="659"/>
      <c r="II17" s="659"/>
      <c r="IJ17" s="659"/>
      <c r="IK17" s="659"/>
      <c r="IL17" s="659"/>
      <c r="IM17" s="659"/>
      <c r="IN17" s="659"/>
      <c r="IO17" s="659"/>
      <c r="IP17" s="659"/>
      <c r="IQ17" s="659"/>
      <c r="IR17" s="659"/>
      <c r="IS17" s="659"/>
      <c r="IT17" s="659"/>
      <c r="IU17" s="659"/>
      <c r="IV17" s="659"/>
      <c r="IW17" s="659"/>
      <c r="IX17" s="659"/>
    </row>
    <row r="18" spans="1:258" s="114" customFormat="1" ht="21" customHeight="1">
      <c r="A18" s="27"/>
      <c r="B18" s="696" t="s">
        <v>432</v>
      </c>
      <c r="C18" s="696"/>
      <c r="D18" s="696"/>
      <c r="E18" s="696"/>
      <c r="F18" s="696"/>
      <c r="G18" s="696"/>
      <c r="H18" s="36"/>
      <c r="I18" s="119"/>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c r="IR18" s="121"/>
      <c r="IS18" s="121"/>
      <c r="IT18" s="121"/>
      <c r="IU18" s="121"/>
      <c r="IV18" s="121"/>
      <c r="IW18" s="121"/>
      <c r="IX18" s="121"/>
    </row>
    <row r="19" spans="1:258" s="40" customFormat="1" ht="9.75" customHeight="1">
      <c r="A19" s="27"/>
      <c r="B19" s="27"/>
      <c r="C19" s="27"/>
      <c r="D19" s="27"/>
      <c r="E19" s="27"/>
      <c r="F19" s="27"/>
      <c r="G19" s="27"/>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c r="DW19" s="118"/>
      <c r="DX19" s="118"/>
      <c r="DY19" s="118"/>
      <c r="DZ19" s="118"/>
      <c r="EA19" s="118"/>
      <c r="EB19" s="118"/>
      <c r="EC19" s="118"/>
      <c r="ED19" s="118"/>
      <c r="EE19" s="118"/>
      <c r="EF19" s="118"/>
      <c r="EG19" s="118"/>
      <c r="EH19" s="118"/>
      <c r="EI19" s="118"/>
      <c r="EJ19" s="118"/>
      <c r="EK19" s="118"/>
      <c r="EL19" s="118"/>
      <c r="EM19" s="118"/>
      <c r="EN19" s="118"/>
      <c r="EO19" s="118"/>
      <c r="EP19" s="118"/>
      <c r="EQ19" s="118"/>
      <c r="ER19" s="118"/>
      <c r="ES19" s="118"/>
      <c r="ET19" s="118"/>
      <c r="EU19" s="118"/>
      <c r="EV19" s="118"/>
      <c r="EW19" s="118"/>
      <c r="EX19" s="118"/>
      <c r="EY19" s="118"/>
      <c r="EZ19" s="118"/>
      <c r="FA19" s="118"/>
      <c r="FB19" s="118"/>
      <c r="FC19" s="118"/>
      <c r="FD19" s="118"/>
      <c r="FE19" s="118"/>
      <c r="FF19" s="118"/>
      <c r="FG19" s="118"/>
      <c r="FH19" s="118"/>
      <c r="FI19" s="118"/>
      <c r="FJ19" s="118"/>
      <c r="FK19" s="118"/>
      <c r="FL19" s="118"/>
      <c r="FM19" s="118"/>
      <c r="FN19" s="118"/>
      <c r="FO19" s="118"/>
      <c r="FP19" s="118"/>
      <c r="FQ19" s="118"/>
      <c r="FR19" s="118"/>
      <c r="FS19" s="118"/>
      <c r="FT19" s="118"/>
      <c r="FU19" s="118"/>
      <c r="FV19" s="118"/>
      <c r="FW19" s="118"/>
      <c r="FX19" s="118"/>
      <c r="FY19" s="118"/>
      <c r="FZ19" s="118"/>
      <c r="GA19" s="118"/>
      <c r="GB19" s="118"/>
      <c r="GC19" s="118"/>
      <c r="GD19" s="118"/>
      <c r="GE19" s="118"/>
      <c r="GF19" s="118"/>
      <c r="GG19" s="118"/>
      <c r="GH19" s="118"/>
      <c r="GI19" s="118"/>
      <c r="GJ19" s="118"/>
      <c r="GK19" s="118"/>
      <c r="GL19" s="118"/>
      <c r="GM19" s="118"/>
      <c r="GN19" s="118"/>
      <c r="GO19" s="118"/>
      <c r="GP19" s="118"/>
      <c r="GQ19" s="118"/>
      <c r="GR19" s="118"/>
      <c r="GS19" s="118"/>
      <c r="GT19" s="118"/>
      <c r="GU19" s="118"/>
      <c r="GV19" s="118"/>
      <c r="GW19" s="118"/>
      <c r="GX19" s="118"/>
      <c r="GY19" s="118"/>
      <c r="GZ19" s="118"/>
      <c r="HA19" s="118"/>
      <c r="HB19" s="118"/>
      <c r="HC19" s="118"/>
      <c r="HD19" s="118"/>
      <c r="HE19" s="118"/>
      <c r="HF19" s="118"/>
      <c r="HG19" s="118"/>
      <c r="HH19" s="118"/>
      <c r="HI19" s="118"/>
      <c r="HJ19" s="118"/>
      <c r="HK19" s="118"/>
      <c r="HL19" s="118"/>
      <c r="HM19" s="118"/>
      <c r="HN19" s="118"/>
      <c r="HO19" s="118"/>
      <c r="HP19" s="118"/>
      <c r="HQ19" s="118"/>
      <c r="HR19" s="118"/>
      <c r="HS19" s="118"/>
      <c r="HT19" s="118"/>
      <c r="HU19" s="118"/>
      <c r="HV19" s="118"/>
      <c r="HW19" s="118"/>
      <c r="HX19" s="118"/>
      <c r="HY19" s="118"/>
      <c r="HZ19" s="118"/>
      <c r="IA19" s="118"/>
      <c r="IB19" s="118"/>
      <c r="IC19" s="118"/>
      <c r="ID19" s="118"/>
      <c r="IE19" s="118"/>
      <c r="IF19" s="118"/>
      <c r="IG19" s="118"/>
      <c r="IH19" s="118"/>
      <c r="II19" s="118"/>
      <c r="IJ19" s="118"/>
      <c r="IK19" s="118"/>
      <c r="IL19" s="118"/>
      <c r="IM19" s="118"/>
      <c r="IN19" s="118"/>
      <c r="IO19" s="118"/>
      <c r="IP19" s="118"/>
      <c r="IQ19" s="118"/>
      <c r="IR19" s="118"/>
      <c r="IS19" s="118"/>
      <c r="IT19" s="118"/>
      <c r="IU19" s="118"/>
      <c r="IV19" s="118"/>
      <c r="IW19" s="118"/>
      <c r="IX19" s="118"/>
    </row>
    <row r="20" spans="1:258" ht="23.25" customHeight="1">
      <c r="A20" s="24" t="s">
        <v>38</v>
      </c>
      <c r="B20" s="24"/>
      <c r="C20" s="25"/>
      <c r="D20" s="24"/>
      <c r="E20" s="24"/>
      <c r="F20" s="24"/>
      <c r="G20" s="24"/>
      <c r="H20" s="26"/>
      <c r="I20" s="11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c r="AJ20" s="659"/>
      <c r="AK20" s="659"/>
      <c r="AL20" s="659"/>
      <c r="AM20" s="659"/>
      <c r="AN20" s="659"/>
      <c r="AO20" s="659"/>
      <c r="AP20" s="659"/>
      <c r="AQ20" s="659"/>
      <c r="AR20" s="659"/>
      <c r="AS20" s="659"/>
      <c r="AT20" s="659"/>
      <c r="AU20" s="659"/>
      <c r="AV20" s="659"/>
      <c r="AW20" s="659"/>
      <c r="AX20" s="659"/>
      <c r="AY20" s="659"/>
      <c r="AZ20" s="659"/>
      <c r="BA20" s="659"/>
      <c r="BB20" s="659"/>
      <c r="BC20" s="659"/>
      <c r="BD20" s="659"/>
      <c r="BE20" s="659"/>
      <c r="BF20" s="659"/>
      <c r="BG20" s="659"/>
      <c r="BH20" s="659"/>
      <c r="BI20" s="659"/>
      <c r="BJ20" s="659"/>
      <c r="BK20" s="659"/>
      <c r="BL20" s="659"/>
      <c r="BM20" s="659"/>
      <c r="BN20" s="659"/>
      <c r="BO20" s="659"/>
      <c r="BP20" s="659"/>
      <c r="BQ20" s="659"/>
      <c r="BR20" s="659"/>
      <c r="BS20" s="659"/>
      <c r="BT20" s="659"/>
      <c r="BU20" s="659"/>
      <c r="BV20" s="659"/>
      <c r="BW20" s="659"/>
      <c r="BX20" s="659"/>
      <c r="BY20" s="659"/>
      <c r="BZ20" s="659"/>
      <c r="CA20" s="659"/>
      <c r="CB20" s="659"/>
      <c r="CC20" s="659"/>
      <c r="CD20" s="659"/>
      <c r="CE20" s="659"/>
      <c r="CF20" s="659"/>
      <c r="CG20" s="659"/>
      <c r="CH20" s="659"/>
      <c r="CI20" s="659"/>
      <c r="CJ20" s="659"/>
      <c r="CK20" s="659"/>
      <c r="CL20" s="659"/>
      <c r="CM20" s="659"/>
      <c r="CN20" s="659"/>
      <c r="CO20" s="659"/>
      <c r="CP20" s="659"/>
      <c r="CQ20" s="659"/>
      <c r="CR20" s="659"/>
      <c r="CS20" s="659"/>
      <c r="CT20" s="659"/>
      <c r="CU20" s="659"/>
      <c r="CV20" s="659"/>
      <c r="CW20" s="659"/>
      <c r="CX20" s="659"/>
      <c r="CY20" s="659"/>
      <c r="CZ20" s="659"/>
      <c r="DA20" s="659"/>
      <c r="DB20" s="659"/>
      <c r="DC20" s="659"/>
      <c r="DD20" s="659"/>
      <c r="DE20" s="659"/>
      <c r="DF20" s="659"/>
      <c r="DG20" s="659"/>
      <c r="DH20" s="659"/>
      <c r="DI20" s="659"/>
      <c r="DJ20" s="659"/>
      <c r="DK20" s="659"/>
      <c r="DL20" s="659"/>
      <c r="DM20" s="659"/>
      <c r="DN20" s="659"/>
      <c r="DO20" s="659"/>
      <c r="DP20" s="659"/>
      <c r="DQ20" s="659"/>
      <c r="DR20" s="659"/>
      <c r="DS20" s="659"/>
      <c r="DT20" s="659"/>
      <c r="DU20" s="659"/>
      <c r="DV20" s="659"/>
      <c r="DW20" s="659"/>
      <c r="DX20" s="659"/>
      <c r="DY20" s="659"/>
      <c r="DZ20" s="659"/>
      <c r="EA20" s="659"/>
      <c r="EB20" s="659"/>
      <c r="EC20" s="659"/>
      <c r="ED20" s="659"/>
      <c r="EE20" s="659"/>
      <c r="EF20" s="659"/>
      <c r="EG20" s="659"/>
      <c r="EH20" s="659"/>
      <c r="EI20" s="659"/>
      <c r="EJ20" s="659"/>
      <c r="EK20" s="659"/>
      <c r="EL20" s="659"/>
      <c r="EM20" s="659"/>
      <c r="EN20" s="659"/>
      <c r="EO20" s="659"/>
      <c r="EP20" s="659"/>
      <c r="EQ20" s="659"/>
      <c r="ER20" s="659"/>
      <c r="ES20" s="659"/>
      <c r="ET20" s="659"/>
      <c r="EU20" s="659"/>
      <c r="EV20" s="659"/>
      <c r="EW20" s="659"/>
      <c r="EX20" s="659"/>
      <c r="EY20" s="659"/>
      <c r="EZ20" s="659"/>
      <c r="FA20" s="659"/>
      <c r="FB20" s="659"/>
      <c r="FC20" s="659"/>
      <c r="FD20" s="659"/>
      <c r="FE20" s="659"/>
      <c r="FF20" s="659"/>
      <c r="FG20" s="659"/>
      <c r="FH20" s="659"/>
      <c r="FI20" s="659"/>
      <c r="FJ20" s="659"/>
      <c r="FK20" s="659"/>
      <c r="FL20" s="659"/>
      <c r="FM20" s="659"/>
      <c r="FN20" s="659"/>
      <c r="FO20" s="659"/>
      <c r="FP20" s="659"/>
      <c r="FQ20" s="659"/>
      <c r="FR20" s="659"/>
      <c r="FS20" s="659"/>
      <c r="FT20" s="659"/>
      <c r="FU20" s="659"/>
      <c r="FV20" s="659"/>
      <c r="FW20" s="659"/>
      <c r="FX20" s="659"/>
      <c r="FY20" s="659"/>
      <c r="FZ20" s="659"/>
      <c r="GA20" s="659"/>
      <c r="GB20" s="659"/>
      <c r="GC20" s="659"/>
      <c r="GD20" s="659"/>
      <c r="GE20" s="659"/>
      <c r="GF20" s="659"/>
      <c r="GG20" s="659"/>
      <c r="GH20" s="659"/>
      <c r="GI20" s="659"/>
      <c r="GJ20" s="659"/>
      <c r="GK20" s="659"/>
      <c r="GL20" s="659"/>
      <c r="GM20" s="659"/>
      <c r="GN20" s="659"/>
      <c r="GO20" s="659"/>
      <c r="GP20" s="659"/>
      <c r="GQ20" s="659"/>
      <c r="GR20" s="659"/>
      <c r="GS20" s="659"/>
      <c r="GT20" s="659"/>
      <c r="GU20" s="659"/>
      <c r="GV20" s="659"/>
      <c r="GW20" s="659"/>
      <c r="GX20" s="659"/>
      <c r="GY20" s="659"/>
      <c r="GZ20" s="659"/>
      <c r="HA20" s="659"/>
      <c r="HB20" s="659"/>
      <c r="HC20" s="659"/>
      <c r="HD20" s="659"/>
      <c r="HE20" s="659"/>
      <c r="HF20" s="659"/>
      <c r="HG20" s="659"/>
      <c r="HH20" s="659"/>
      <c r="HI20" s="659"/>
      <c r="HJ20" s="659"/>
      <c r="HK20" s="659"/>
      <c r="HL20" s="659"/>
      <c r="HM20" s="659"/>
      <c r="HN20" s="659"/>
      <c r="HO20" s="659"/>
      <c r="HP20" s="659"/>
      <c r="HQ20" s="659"/>
      <c r="HR20" s="659"/>
      <c r="HS20" s="659"/>
      <c r="HT20" s="659"/>
      <c r="HU20" s="659"/>
      <c r="HV20" s="659"/>
      <c r="HW20" s="659"/>
      <c r="HX20" s="659"/>
      <c r="HY20" s="659"/>
      <c r="HZ20" s="659"/>
      <c r="IA20" s="659"/>
      <c r="IB20" s="659"/>
      <c r="IC20" s="659"/>
      <c r="ID20" s="659"/>
      <c r="IE20" s="659"/>
      <c r="IF20" s="659"/>
      <c r="IG20" s="659"/>
      <c r="IH20" s="659"/>
      <c r="II20" s="659"/>
      <c r="IJ20" s="659"/>
      <c r="IK20" s="659"/>
      <c r="IL20" s="659"/>
      <c r="IM20" s="659"/>
      <c r="IN20" s="659"/>
      <c r="IO20" s="659"/>
      <c r="IP20" s="659"/>
      <c r="IQ20" s="659"/>
      <c r="IR20" s="659"/>
      <c r="IS20" s="659"/>
      <c r="IT20" s="659"/>
      <c r="IU20" s="659"/>
      <c r="IV20" s="659"/>
      <c r="IW20" s="659"/>
      <c r="IX20" s="659"/>
    </row>
    <row r="21" spans="1:258" ht="21.75" customHeight="1">
      <c r="A21" s="22" t="s">
        <v>39</v>
      </c>
    </row>
    <row r="22" spans="1:258" ht="21" customHeight="1">
      <c r="A22" s="27"/>
      <c r="B22" s="660" t="s">
        <v>903</v>
      </c>
      <c r="C22" s="661"/>
      <c r="D22" s="660" t="s">
        <v>736</v>
      </c>
      <c r="E22" s="661"/>
      <c r="F22" s="462" t="s">
        <v>904</v>
      </c>
      <c r="G22" s="466" t="s">
        <v>37</v>
      </c>
    </row>
    <row r="23" spans="1:258" s="392" customFormat="1" ht="30" customHeight="1">
      <c r="A23" s="27"/>
      <c r="B23" s="688" t="s">
        <v>911</v>
      </c>
      <c r="C23" s="689"/>
      <c r="D23" s="692" t="s">
        <v>744</v>
      </c>
      <c r="E23" s="693"/>
      <c r="F23" s="550" t="s">
        <v>1006</v>
      </c>
      <c r="G23" s="471" t="s">
        <v>912</v>
      </c>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1"/>
      <c r="BC23" s="381"/>
      <c r="BD23" s="381"/>
      <c r="BE23" s="381"/>
      <c r="BF23" s="381"/>
      <c r="BG23" s="381"/>
      <c r="BH23" s="381"/>
      <c r="BI23" s="381"/>
      <c r="BJ23" s="381"/>
      <c r="BK23" s="381"/>
      <c r="BL23" s="381"/>
      <c r="BM23" s="381"/>
      <c r="BN23" s="381"/>
      <c r="BO23" s="381"/>
      <c r="BP23" s="381"/>
      <c r="BQ23" s="381"/>
      <c r="BR23" s="381"/>
      <c r="BS23" s="381"/>
      <c r="BT23" s="381"/>
      <c r="BU23" s="381"/>
      <c r="BV23" s="381"/>
      <c r="BW23" s="381"/>
      <c r="BX23" s="381"/>
      <c r="BY23" s="381"/>
      <c r="BZ23" s="381"/>
      <c r="CA23" s="381"/>
      <c r="CB23" s="381"/>
      <c r="CC23" s="381"/>
      <c r="CD23" s="381"/>
      <c r="CE23" s="381"/>
      <c r="CF23" s="381"/>
      <c r="CG23" s="381"/>
      <c r="CH23" s="381"/>
      <c r="CI23" s="381"/>
      <c r="CJ23" s="381"/>
      <c r="CK23" s="381"/>
      <c r="CL23" s="381"/>
      <c r="CM23" s="381"/>
      <c r="CN23" s="381"/>
      <c r="CO23" s="381"/>
      <c r="CP23" s="381"/>
      <c r="CQ23" s="381"/>
      <c r="CR23" s="381"/>
      <c r="CS23" s="381"/>
      <c r="CT23" s="381"/>
      <c r="CU23" s="381"/>
      <c r="CV23" s="381"/>
      <c r="CW23" s="381"/>
      <c r="CX23" s="381"/>
      <c r="CY23" s="381"/>
      <c r="CZ23" s="381"/>
      <c r="DA23" s="381"/>
      <c r="DB23" s="381"/>
      <c r="DC23" s="381"/>
      <c r="DD23" s="381"/>
      <c r="DE23" s="381"/>
      <c r="DF23" s="381"/>
      <c r="DG23" s="381"/>
      <c r="DH23" s="381"/>
      <c r="DI23" s="381"/>
      <c r="DJ23" s="381"/>
      <c r="DK23" s="381"/>
      <c r="DL23" s="381"/>
      <c r="DM23" s="381"/>
      <c r="DN23" s="381"/>
      <c r="DO23" s="381"/>
      <c r="DP23" s="381"/>
      <c r="DQ23" s="381"/>
      <c r="DR23" s="381"/>
      <c r="DS23" s="381"/>
      <c r="DT23" s="381"/>
      <c r="DU23" s="381"/>
      <c r="DV23" s="381"/>
      <c r="DW23" s="381"/>
      <c r="DX23" s="381"/>
      <c r="DY23" s="381"/>
      <c r="DZ23" s="381"/>
      <c r="EA23" s="381"/>
      <c r="EB23" s="381"/>
      <c r="EC23" s="381"/>
      <c r="ED23" s="381"/>
      <c r="EE23" s="381"/>
      <c r="EF23" s="381"/>
      <c r="EG23" s="381"/>
      <c r="EH23" s="381"/>
      <c r="EI23" s="381"/>
      <c r="EJ23" s="381"/>
      <c r="EK23" s="381"/>
      <c r="EL23" s="381"/>
      <c r="EM23" s="381"/>
      <c r="EN23" s="381"/>
      <c r="EO23" s="381"/>
      <c r="EP23" s="381"/>
      <c r="EQ23" s="381"/>
      <c r="ER23" s="381"/>
      <c r="ES23" s="381"/>
      <c r="ET23" s="381"/>
      <c r="EU23" s="381"/>
      <c r="EV23" s="381"/>
      <c r="EW23" s="381"/>
      <c r="EX23" s="381"/>
      <c r="EY23" s="381"/>
      <c r="EZ23" s="381"/>
      <c r="FA23" s="381"/>
      <c r="FB23" s="381"/>
      <c r="FC23" s="381"/>
      <c r="FD23" s="381"/>
      <c r="FE23" s="381"/>
      <c r="FF23" s="381"/>
      <c r="FG23" s="381"/>
      <c r="FH23" s="381"/>
      <c r="FI23" s="381"/>
      <c r="FJ23" s="381"/>
      <c r="FK23" s="381"/>
      <c r="FL23" s="381"/>
      <c r="FM23" s="381"/>
      <c r="FN23" s="381"/>
      <c r="FO23" s="381"/>
      <c r="FP23" s="381"/>
      <c r="FQ23" s="381"/>
      <c r="FR23" s="381"/>
      <c r="FS23" s="381"/>
      <c r="FT23" s="381"/>
      <c r="FU23" s="381"/>
      <c r="FV23" s="381"/>
      <c r="FW23" s="381"/>
      <c r="FX23" s="381"/>
      <c r="FY23" s="381"/>
      <c r="FZ23" s="381"/>
      <c r="GA23" s="381"/>
      <c r="GB23" s="381"/>
      <c r="GC23" s="381"/>
      <c r="GD23" s="381"/>
      <c r="GE23" s="381"/>
      <c r="GF23" s="381"/>
      <c r="GG23" s="381"/>
      <c r="GH23" s="381"/>
      <c r="GI23" s="381"/>
      <c r="GJ23" s="381"/>
      <c r="GK23" s="381"/>
      <c r="GL23" s="381"/>
      <c r="GM23" s="381"/>
      <c r="GN23" s="381"/>
      <c r="GO23" s="381"/>
      <c r="GP23" s="381"/>
      <c r="GQ23" s="381"/>
      <c r="GR23" s="381"/>
      <c r="GS23" s="381"/>
      <c r="GT23" s="381"/>
      <c r="GU23" s="381"/>
      <c r="GV23" s="381"/>
      <c r="GW23" s="381"/>
      <c r="GX23" s="381"/>
      <c r="GY23" s="381"/>
      <c r="GZ23" s="381"/>
      <c r="HA23" s="381"/>
      <c r="HB23" s="381"/>
      <c r="HC23" s="381"/>
      <c r="HD23" s="381"/>
      <c r="HE23" s="381"/>
      <c r="HF23" s="381"/>
      <c r="HG23" s="381"/>
      <c r="HH23" s="381"/>
      <c r="HI23" s="381"/>
      <c r="HJ23" s="381"/>
      <c r="HK23" s="381"/>
      <c r="HL23" s="381"/>
      <c r="HM23" s="381"/>
      <c r="HN23" s="381"/>
      <c r="HO23" s="381"/>
      <c r="HP23" s="381"/>
      <c r="HQ23" s="381"/>
      <c r="HR23" s="381"/>
      <c r="HS23" s="381"/>
      <c r="HT23" s="381"/>
      <c r="HU23" s="381"/>
      <c r="HV23" s="381"/>
      <c r="HW23" s="381"/>
      <c r="HX23" s="381"/>
      <c r="HY23" s="381"/>
      <c r="HZ23" s="381"/>
      <c r="IA23" s="381"/>
      <c r="IB23" s="381"/>
      <c r="IC23" s="381"/>
      <c r="ID23" s="381"/>
      <c r="IE23" s="381"/>
      <c r="IF23" s="381"/>
      <c r="IG23" s="381"/>
      <c r="IH23" s="381"/>
      <c r="II23" s="381"/>
      <c r="IJ23" s="381"/>
      <c r="IK23" s="381"/>
      <c r="IL23" s="381"/>
      <c r="IM23" s="381"/>
      <c r="IN23" s="381"/>
      <c r="IO23" s="381"/>
      <c r="IP23" s="381"/>
      <c r="IQ23" s="381"/>
      <c r="IR23" s="381"/>
      <c r="IS23" s="381"/>
      <c r="IT23" s="381"/>
      <c r="IU23" s="381"/>
      <c r="IV23" s="381"/>
      <c r="IW23" s="381"/>
      <c r="IX23" s="381"/>
    </row>
    <row r="24" spans="1:258" s="392" customFormat="1" ht="30" customHeight="1">
      <c r="A24" s="27"/>
      <c r="B24" s="690"/>
      <c r="C24" s="691"/>
      <c r="D24" s="694"/>
      <c r="E24" s="695"/>
      <c r="F24" s="550" t="s">
        <v>1006</v>
      </c>
      <c r="G24" s="471" t="s">
        <v>913</v>
      </c>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1"/>
      <c r="BC24" s="381"/>
      <c r="BD24" s="381"/>
      <c r="BE24" s="381"/>
      <c r="BF24" s="381"/>
      <c r="BG24" s="381"/>
      <c r="BH24" s="381"/>
      <c r="BI24" s="381"/>
      <c r="BJ24" s="381"/>
      <c r="BK24" s="381"/>
      <c r="BL24" s="381"/>
      <c r="BM24" s="381"/>
      <c r="BN24" s="381"/>
      <c r="BO24" s="381"/>
      <c r="BP24" s="381"/>
      <c r="BQ24" s="381"/>
      <c r="BR24" s="381"/>
      <c r="BS24" s="381"/>
      <c r="BT24" s="381"/>
      <c r="BU24" s="381"/>
      <c r="BV24" s="381"/>
      <c r="BW24" s="381"/>
      <c r="BX24" s="381"/>
      <c r="BY24" s="381"/>
      <c r="BZ24" s="381"/>
      <c r="CA24" s="381"/>
      <c r="CB24" s="381"/>
      <c r="CC24" s="381"/>
      <c r="CD24" s="381"/>
      <c r="CE24" s="381"/>
      <c r="CF24" s="381"/>
      <c r="CG24" s="381"/>
      <c r="CH24" s="381"/>
      <c r="CI24" s="381"/>
      <c r="CJ24" s="381"/>
      <c r="CK24" s="381"/>
      <c r="CL24" s="381"/>
      <c r="CM24" s="381"/>
      <c r="CN24" s="381"/>
      <c r="CO24" s="381"/>
      <c r="CP24" s="381"/>
      <c r="CQ24" s="381"/>
      <c r="CR24" s="381"/>
      <c r="CS24" s="381"/>
      <c r="CT24" s="381"/>
      <c r="CU24" s="381"/>
      <c r="CV24" s="381"/>
      <c r="CW24" s="381"/>
      <c r="CX24" s="381"/>
      <c r="CY24" s="381"/>
      <c r="CZ24" s="381"/>
      <c r="DA24" s="381"/>
      <c r="DB24" s="381"/>
      <c r="DC24" s="381"/>
      <c r="DD24" s="381"/>
      <c r="DE24" s="381"/>
      <c r="DF24" s="381"/>
      <c r="DG24" s="381"/>
      <c r="DH24" s="381"/>
      <c r="DI24" s="381"/>
      <c r="DJ24" s="381"/>
      <c r="DK24" s="381"/>
      <c r="DL24" s="381"/>
      <c r="DM24" s="381"/>
      <c r="DN24" s="381"/>
      <c r="DO24" s="381"/>
      <c r="DP24" s="381"/>
      <c r="DQ24" s="381"/>
      <c r="DR24" s="381"/>
      <c r="DS24" s="381"/>
      <c r="DT24" s="381"/>
      <c r="DU24" s="381"/>
      <c r="DV24" s="381"/>
      <c r="DW24" s="381"/>
      <c r="DX24" s="381"/>
      <c r="DY24" s="381"/>
      <c r="DZ24" s="381"/>
      <c r="EA24" s="381"/>
      <c r="EB24" s="381"/>
      <c r="EC24" s="381"/>
      <c r="ED24" s="381"/>
      <c r="EE24" s="381"/>
      <c r="EF24" s="381"/>
      <c r="EG24" s="381"/>
      <c r="EH24" s="381"/>
      <c r="EI24" s="381"/>
      <c r="EJ24" s="381"/>
      <c r="EK24" s="381"/>
      <c r="EL24" s="381"/>
      <c r="EM24" s="381"/>
      <c r="EN24" s="381"/>
      <c r="EO24" s="381"/>
      <c r="EP24" s="381"/>
      <c r="EQ24" s="381"/>
      <c r="ER24" s="381"/>
      <c r="ES24" s="381"/>
      <c r="ET24" s="381"/>
      <c r="EU24" s="381"/>
      <c r="EV24" s="381"/>
      <c r="EW24" s="381"/>
      <c r="EX24" s="381"/>
      <c r="EY24" s="381"/>
      <c r="EZ24" s="381"/>
      <c r="FA24" s="381"/>
      <c r="FB24" s="381"/>
      <c r="FC24" s="381"/>
      <c r="FD24" s="381"/>
      <c r="FE24" s="381"/>
      <c r="FF24" s="381"/>
      <c r="FG24" s="381"/>
      <c r="FH24" s="381"/>
      <c r="FI24" s="381"/>
      <c r="FJ24" s="381"/>
      <c r="FK24" s="381"/>
      <c r="FL24" s="381"/>
      <c r="FM24" s="381"/>
      <c r="FN24" s="381"/>
      <c r="FO24" s="381"/>
      <c r="FP24" s="381"/>
      <c r="FQ24" s="381"/>
      <c r="FR24" s="381"/>
      <c r="FS24" s="381"/>
      <c r="FT24" s="381"/>
      <c r="FU24" s="381"/>
      <c r="FV24" s="381"/>
      <c r="FW24" s="381"/>
      <c r="FX24" s="381"/>
      <c r="FY24" s="381"/>
      <c r="FZ24" s="381"/>
      <c r="GA24" s="381"/>
      <c r="GB24" s="381"/>
      <c r="GC24" s="381"/>
      <c r="GD24" s="381"/>
      <c r="GE24" s="381"/>
      <c r="GF24" s="381"/>
      <c r="GG24" s="381"/>
      <c r="GH24" s="381"/>
      <c r="GI24" s="381"/>
      <c r="GJ24" s="381"/>
      <c r="GK24" s="381"/>
      <c r="GL24" s="381"/>
      <c r="GM24" s="381"/>
      <c r="GN24" s="381"/>
      <c r="GO24" s="381"/>
      <c r="GP24" s="381"/>
      <c r="GQ24" s="381"/>
      <c r="GR24" s="381"/>
      <c r="GS24" s="381"/>
      <c r="GT24" s="381"/>
      <c r="GU24" s="381"/>
      <c r="GV24" s="381"/>
      <c r="GW24" s="381"/>
      <c r="GX24" s="381"/>
      <c r="GY24" s="381"/>
      <c r="GZ24" s="381"/>
      <c r="HA24" s="381"/>
      <c r="HB24" s="381"/>
      <c r="HC24" s="381"/>
      <c r="HD24" s="381"/>
      <c r="HE24" s="381"/>
      <c r="HF24" s="381"/>
      <c r="HG24" s="381"/>
      <c r="HH24" s="381"/>
      <c r="HI24" s="381"/>
      <c r="HJ24" s="381"/>
      <c r="HK24" s="381"/>
      <c r="HL24" s="381"/>
      <c r="HM24" s="381"/>
      <c r="HN24" s="381"/>
      <c r="HO24" s="381"/>
      <c r="HP24" s="381"/>
      <c r="HQ24" s="381"/>
      <c r="HR24" s="381"/>
      <c r="HS24" s="381"/>
      <c r="HT24" s="381"/>
      <c r="HU24" s="381"/>
      <c r="HV24" s="381"/>
      <c r="HW24" s="381"/>
      <c r="HX24" s="381"/>
      <c r="HY24" s="381"/>
      <c r="HZ24" s="381"/>
      <c r="IA24" s="381"/>
      <c r="IB24" s="381"/>
      <c r="IC24" s="381"/>
      <c r="ID24" s="381"/>
      <c r="IE24" s="381"/>
      <c r="IF24" s="381"/>
      <c r="IG24" s="381"/>
      <c r="IH24" s="381"/>
      <c r="II24" s="381"/>
      <c r="IJ24" s="381"/>
      <c r="IK24" s="381"/>
      <c r="IL24" s="381"/>
      <c r="IM24" s="381"/>
      <c r="IN24" s="381"/>
      <c r="IO24" s="381"/>
      <c r="IP24" s="381"/>
      <c r="IQ24" s="381"/>
      <c r="IR24" s="381"/>
      <c r="IS24" s="381"/>
      <c r="IT24" s="381"/>
      <c r="IU24" s="381"/>
      <c r="IV24" s="381"/>
      <c r="IW24" s="381"/>
      <c r="IX24" s="381"/>
    </row>
    <row r="25" spans="1:258" s="392" customFormat="1" ht="48.75" customHeight="1">
      <c r="A25" s="27"/>
      <c r="B25" s="461"/>
      <c r="C25" s="460" t="s">
        <v>940</v>
      </c>
      <c r="D25" s="684" t="s">
        <v>914</v>
      </c>
      <c r="E25" s="685"/>
      <c r="F25" s="550" t="s">
        <v>1006</v>
      </c>
      <c r="G25" s="471" t="s">
        <v>925</v>
      </c>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1"/>
      <c r="BC25" s="381"/>
      <c r="BD25" s="381"/>
      <c r="BE25" s="381"/>
      <c r="BF25" s="381"/>
      <c r="BG25" s="381"/>
      <c r="BH25" s="381"/>
      <c r="BI25" s="381"/>
      <c r="BJ25" s="381"/>
      <c r="BK25" s="381"/>
      <c r="BL25" s="381"/>
      <c r="BM25" s="381"/>
      <c r="BN25" s="381"/>
      <c r="BO25" s="381"/>
      <c r="BP25" s="381"/>
      <c r="BQ25" s="381"/>
      <c r="BR25" s="381"/>
      <c r="BS25" s="381"/>
      <c r="BT25" s="381"/>
      <c r="BU25" s="381"/>
      <c r="BV25" s="381"/>
      <c r="BW25" s="381"/>
      <c r="BX25" s="381"/>
      <c r="BY25" s="381"/>
      <c r="BZ25" s="381"/>
      <c r="CA25" s="381"/>
      <c r="CB25" s="381"/>
      <c r="CC25" s="381"/>
      <c r="CD25" s="381"/>
      <c r="CE25" s="381"/>
      <c r="CF25" s="381"/>
      <c r="CG25" s="381"/>
      <c r="CH25" s="381"/>
      <c r="CI25" s="381"/>
      <c r="CJ25" s="381"/>
      <c r="CK25" s="381"/>
      <c r="CL25" s="381"/>
      <c r="CM25" s="381"/>
      <c r="CN25" s="381"/>
      <c r="CO25" s="381"/>
      <c r="CP25" s="381"/>
      <c r="CQ25" s="381"/>
      <c r="CR25" s="381"/>
      <c r="CS25" s="381"/>
      <c r="CT25" s="381"/>
      <c r="CU25" s="381"/>
      <c r="CV25" s="381"/>
      <c r="CW25" s="381"/>
      <c r="CX25" s="381"/>
      <c r="CY25" s="381"/>
      <c r="CZ25" s="381"/>
      <c r="DA25" s="381"/>
      <c r="DB25" s="381"/>
      <c r="DC25" s="381"/>
      <c r="DD25" s="381"/>
      <c r="DE25" s="381"/>
      <c r="DF25" s="381"/>
      <c r="DG25" s="381"/>
      <c r="DH25" s="381"/>
      <c r="DI25" s="381"/>
      <c r="DJ25" s="381"/>
      <c r="DK25" s="381"/>
      <c r="DL25" s="381"/>
      <c r="DM25" s="381"/>
      <c r="DN25" s="381"/>
      <c r="DO25" s="381"/>
      <c r="DP25" s="381"/>
      <c r="DQ25" s="381"/>
      <c r="DR25" s="381"/>
      <c r="DS25" s="381"/>
      <c r="DT25" s="381"/>
      <c r="DU25" s="381"/>
      <c r="DV25" s="381"/>
      <c r="DW25" s="381"/>
      <c r="DX25" s="381"/>
      <c r="DY25" s="381"/>
      <c r="DZ25" s="381"/>
      <c r="EA25" s="381"/>
      <c r="EB25" s="381"/>
      <c r="EC25" s="381"/>
      <c r="ED25" s="381"/>
      <c r="EE25" s="381"/>
      <c r="EF25" s="381"/>
      <c r="EG25" s="381"/>
      <c r="EH25" s="381"/>
      <c r="EI25" s="381"/>
      <c r="EJ25" s="381"/>
      <c r="EK25" s="381"/>
      <c r="EL25" s="381"/>
      <c r="EM25" s="381"/>
      <c r="EN25" s="381"/>
      <c r="EO25" s="381"/>
      <c r="EP25" s="381"/>
      <c r="EQ25" s="381"/>
      <c r="ER25" s="381"/>
      <c r="ES25" s="381"/>
      <c r="ET25" s="381"/>
      <c r="EU25" s="381"/>
      <c r="EV25" s="381"/>
      <c r="EW25" s="381"/>
      <c r="EX25" s="381"/>
      <c r="EY25" s="381"/>
      <c r="EZ25" s="381"/>
      <c r="FA25" s="381"/>
      <c r="FB25" s="381"/>
      <c r="FC25" s="381"/>
      <c r="FD25" s="381"/>
      <c r="FE25" s="381"/>
      <c r="FF25" s="381"/>
      <c r="FG25" s="381"/>
      <c r="FH25" s="381"/>
      <c r="FI25" s="381"/>
      <c r="FJ25" s="381"/>
      <c r="FK25" s="381"/>
      <c r="FL25" s="381"/>
      <c r="FM25" s="381"/>
      <c r="FN25" s="381"/>
      <c r="FO25" s="381"/>
      <c r="FP25" s="381"/>
      <c r="FQ25" s="381"/>
      <c r="FR25" s="381"/>
      <c r="FS25" s="381"/>
      <c r="FT25" s="381"/>
      <c r="FU25" s="381"/>
      <c r="FV25" s="381"/>
      <c r="FW25" s="381"/>
      <c r="FX25" s="381"/>
      <c r="FY25" s="381"/>
      <c r="FZ25" s="381"/>
      <c r="GA25" s="381"/>
      <c r="GB25" s="381"/>
      <c r="GC25" s="381"/>
      <c r="GD25" s="381"/>
      <c r="GE25" s="381"/>
      <c r="GF25" s="381"/>
      <c r="GG25" s="381"/>
      <c r="GH25" s="381"/>
      <c r="GI25" s="381"/>
      <c r="GJ25" s="381"/>
      <c r="GK25" s="381"/>
      <c r="GL25" s="381"/>
      <c r="GM25" s="381"/>
      <c r="GN25" s="381"/>
      <c r="GO25" s="381"/>
      <c r="GP25" s="381"/>
      <c r="GQ25" s="381"/>
      <c r="GR25" s="381"/>
      <c r="GS25" s="381"/>
      <c r="GT25" s="381"/>
      <c r="GU25" s="381"/>
      <c r="GV25" s="381"/>
      <c r="GW25" s="381"/>
      <c r="GX25" s="381"/>
      <c r="GY25" s="381"/>
      <c r="GZ25" s="381"/>
      <c r="HA25" s="381"/>
      <c r="HB25" s="381"/>
      <c r="HC25" s="381"/>
      <c r="HD25" s="381"/>
      <c r="HE25" s="381"/>
      <c r="HF25" s="381"/>
      <c r="HG25" s="381"/>
      <c r="HH25" s="381"/>
      <c r="HI25" s="381"/>
      <c r="HJ25" s="381"/>
      <c r="HK25" s="381"/>
      <c r="HL25" s="381"/>
      <c r="HM25" s="381"/>
      <c r="HN25" s="381"/>
      <c r="HO25" s="381"/>
      <c r="HP25" s="381"/>
      <c r="HQ25" s="381"/>
      <c r="HR25" s="381"/>
      <c r="HS25" s="381"/>
      <c r="HT25" s="381"/>
      <c r="HU25" s="381"/>
      <c r="HV25" s="381"/>
      <c r="HW25" s="381"/>
      <c r="HX25" s="381"/>
      <c r="HY25" s="381"/>
      <c r="HZ25" s="381"/>
      <c r="IA25" s="381"/>
      <c r="IB25" s="381"/>
      <c r="IC25" s="381"/>
      <c r="ID25" s="381"/>
      <c r="IE25" s="381"/>
      <c r="IF25" s="381"/>
      <c r="IG25" s="381"/>
      <c r="IH25" s="381"/>
      <c r="II25" s="381"/>
      <c r="IJ25" s="381"/>
      <c r="IK25" s="381"/>
      <c r="IL25" s="381"/>
      <c r="IM25" s="381"/>
      <c r="IN25" s="381"/>
      <c r="IO25" s="381"/>
      <c r="IP25" s="381"/>
      <c r="IQ25" s="381"/>
      <c r="IR25" s="381"/>
      <c r="IS25" s="381"/>
      <c r="IT25" s="381"/>
      <c r="IU25" s="381"/>
      <c r="IV25" s="381"/>
      <c r="IW25" s="381"/>
      <c r="IX25" s="381"/>
    </row>
    <row r="26" spans="1:258" s="101" customFormat="1" ht="33" customHeight="1">
      <c r="A26" s="27"/>
      <c r="B26" s="459"/>
      <c r="C26" s="83" t="s">
        <v>897</v>
      </c>
      <c r="D26" s="682" t="s">
        <v>898</v>
      </c>
      <c r="E26" s="683"/>
      <c r="F26" s="550" t="s">
        <v>1006</v>
      </c>
      <c r="G26" s="472" t="s">
        <v>926</v>
      </c>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c r="CS26" s="118"/>
      <c r="CT26" s="118"/>
      <c r="CU26" s="118"/>
      <c r="CV26" s="118"/>
      <c r="CW26" s="118"/>
      <c r="CX26" s="118"/>
      <c r="CY26" s="118"/>
      <c r="CZ26" s="118"/>
      <c r="DA26" s="118"/>
      <c r="DB26" s="118"/>
      <c r="DC26" s="118"/>
      <c r="DD26" s="118"/>
      <c r="DE26" s="118"/>
      <c r="DF26" s="118"/>
      <c r="DG26" s="118"/>
      <c r="DH26" s="118"/>
      <c r="DI26" s="118"/>
      <c r="DJ26" s="118"/>
      <c r="DK26" s="118"/>
      <c r="DL26" s="118"/>
      <c r="DM26" s="118"/>
      <c r="DN26" s="118"/>
      <c r="DO26" s="118"/>
      <c r="DP26" s="118"/>
      <c r="DQ26" s="118"/>
      <c r="DR26" s="118"/>
      <c r="DS26" s="118"/>
      <c r="DT26" s="118"/>
      <c r="DU26" s="118"/>
      <c r="DV26" s="118"/>
      <c r="DW26" s="118"/>
      <c r="DX26" s="118"/>
      <c r="DY26" s="118"/>
      <c r="DZ26" s="118"/>
      <c r="EA26" s="118"/>
      <c r="EB26" s="118"/>
      <c r="EC26" s="118"/>
      <c r="ED26" s="118"/>
      <c r="EE26" s="118"/>
      <c r="EF26" s="118"/>
      <c r="EG26" s="118"/>
      <c r="EH26" s="118"/>
      <c r="EI26" s="118"/>
      <c r="EJ26" s="118"/>
      <c r="EK26" s="118"/>
      <c r="EL26" s="118"/>
      <c r="EM26" s="118"/>
      <c r="EN26" s="118"/>
      <c r="EO26" s="118"/>
      <c r="EP26" s="118"/>
      <c r="EQ26" s="118"/>
      <c r="ER26" s="118"/>
      <c r="ES26" s="118"/>
      <c r="ET26" s="118"/>
      <c r="EU26" s="118"/>
      <c r="EV26" s="118"/>
      <c r="EW26" s="118"/>
      <c r="EX26" s="118"/>
      <c r="EY26" s="118"/>
      <c r="EZ26" s="118"/>
      <c r="FA26" s="118"/>
      <c r="FB26" s="118"/>
      <c r="FC26" s="118"/>
      <c r="FD26" s="118"/>
      <c r="FE26" s="118"/>
      <c r="FF26" s="118"/>
      <c r="FG26" s="118"/>
      <c r="FH26" s="118"/>
      <c r="FI26" s="118"/>
      <c r="FJ26" s="118"/>
      <c r="FK26" s="118"/>
      <c r="FL26" s="118"/>
      <c r="FM26" s="118"/>
      <c r="FN26" s="118"/>
      <c r="FO26" s="118"/>
      <c r="FP26" s="118"/>
      <c r="FQ26" s="118"/>
      <c r="FR26" s="118"/>
      <c r="FS26" s="118"/>
      <c r="FT26" s="118"/>
      <c r="FU26" s="118"/>
      <c r="FV26" s="118"/>
      <c r="FW26" s="118"/>
      <c r="FX26" s="118"/>
      <c r="FY26" s="118"/>
      <c r="FZ26" s="118"/>
      <c r="GA26" s="118"/>
      <c r="GB26" s="118"/>
      <c r="GC26" s="118"/>
      <c r="GD26" s="118"/>
      <c r="GE26" s="118"/>
      <c r="GF26" s="118"/>
      <c r="GG26" s="118"/>
      <c r="GH26" s="118"/>
      <c r="GI26" s="118"/>
      <c r="GJ26" s="118"/>
      <c r="GK26" s="118"/>
      <c r="GL26" s="118"/>
      <c r="GM26" s="118"/>
      <c r="GN26" s="118"/>
      <c r="GO26" s="118"/>
      <c r="GP26" s="118"/>
      <c r="GQ26" s="118"/>
      <c r="GR26" s="118"/>
      <c r="GS26" s="118"/>
      <c r="GT26" s="118"/>
      <c r="GU26" s="118"/>
      <c r="GV26" s="118"/>
      <c r="GW26" s="118"/>
      <c r="GX26" s="118"/>
      <c r="GY26" s="118"/>
      <c r="GZ26" s="118"/>
      <c r="HA26" s="118"/>
      <c r="HB26" s="118"/>
      <c r="HC26" s="118"/>
      <c r="HD26" s="118"/>
      <c r="HE26" s="118"/>
      <c r="HF26" s="118"/>
      <c r="HG26" s="118"/>
      <c r="HH26" s="118"/>
      <c r="HI26" s="118"/>
      <c r="HJ26" s="118"/>
      <c r="HK26" s="118"/>
      <c r="HL26" s="118"/>
      <c r="HM26" s="118"/>
      <c r="HN26" s="118"/>
      <c r="HO26" s="118"/>
      <c r="HP26" s="118"/>
      <c r="HQ26" s="118"/>
      <c r="HR26" s="118"/>
      <c r="HS26" s="118"/>
      <c r="HT26" s="118"/>
      <c r="HU26" s="118"/>
      <c r="HV26" s="118"/>
      <c r="HW26" s="118"/>
      <c r="HX26" s="118"/>
      <c r="HY26" s="118"/>
      <c r="HZ26" s="118"/>
      <c r="IA26" s="118"/>
      <c r="IB26" s="118"/>
      <c r="IC26" s="118"/>
      <c r="ID26" s="118"/>
      <c r="IE26" s="118"/>
      <c r="IF26" s="118"/>
      <c r="IG26" s="118"/>
      <c r="IH26" s="118"/>
      <c r="II26" s="118"/>
      <c r="IJ26" s="118"/>
      <c r="IK26" s="118"/>
      <c r="IL26" s="118"/>
      <c r="IM26" s="118"/>
      <c r="IN26" s="118"/>
      <c r="IO26" s="118"/>
      <c r="IP26" s="118"/>
      <c r="IQ26" s="118"/>
      <c r="IR26" s="118"/>
      <c r="IS26" s="118"/>
      <c r="IT26" s="118"/>
      <c r="IU26" s="118"/>
      <c r="IV26" s="118"/>
      <c r="IW26" s="118"/>
      <c r="IX26" s="118"/>
    </row>
    <row r="27" spans="1:258" ht="33" customHeight="1">
      <c r="A27" s="27"/>
      <c r="B27" s="459"/>
      <c r="C27" s="83" t="s">
        <v>899</v>
      </c>
      <c r="D27" s="682" t="s">
        <v>900</v>
      </c>
      <c r="E27" s="683"/>
      <c r="F27" s="550" t="s">
        <v>1006</v>
      </c>
      <c r="G27" s="472" t="s">
        <v>927</v>
      </c>
    </row>
    <row r="28" spans="1:258" ht="33" customHeight="1">
      <c r="A28" s="84"/>
      <c r="B28" s="459"/>
      <c r="C28" s="37" t="s">
        <v>901</v>
      </c>
      <c r="D28" s="686" t="s">
        <v>902</v>
      </c>
      <c r="E28" s="687"/>
      <c r="F28" s="551" t="s">
        <v>1007</v>
      </c>
      <c r="G28" s="472" t="s">
        <v>928</v>
      </c>
    </row>
    <row r="29" spans="1:258" s="40" customFormat="1" ht="33" customHeight="1">
      <c r="A29" s="84"/>
      <c r="B29" s="459"/>
      <c r="C29" s="37" t="s">
        <v>896</v>
      </c>
      <c r="D29" s="662" t="s">
        <v>434</v>
      </c>
      <c r="E29" s="663"/>
      <c r="F29" s="551" t="s">
        <v>1007</v>
      </c>
      <c r="G29" s="473" t="s">
        <v>929</v>
      </c>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c r="DH29" s="118"/>
      <c r="DI29" s="118"/>
      <c r="DJ29" s="118"/>
      <c r="DK29" s="118"/>
      <c r="DL29" s="118"/>
      <c r="DM29" s="118"/>
      <c r="DN29" s="118"/>
      <c r="DO29" s="118"/>
      <c r="DP29" s="118"/>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c r="EO29" s="118"/>
      <c r="EP29" s="118"/>
      <c r="EQ29" s="118"/>
      <c r="ER29" s="118"/>
      <c r="ES29" s="118"/>
      <c r="ET29" s="118"/>
      <c r="EU29" s="118"/>
      <c r="EV29" s="118"/>
      <c r="EW29" s="118"/>
      <c r="EX29" s="118"/>
      <c r="EY29" s="118"/>
      <c r="EZ29" s="118"/>
      <c r="FA29" s="118"/>
      <c r="FB29" s="118"/>
      <c r="FC29" s="118"/>
      <c r="FD29" s="118"/>
      <c r="FE29" s="118"/>
      <c r="FF29" s="118"/>
      <c r="FG29" s="118"/>
      <c r="FH29" s="118"/>
      <c r="FI29" s="118"/>
      <c r="FJ29" s="118"/>
      <c r="FK29" s="118"/>
      <c r="FL29" s="118"/>
      <c r="FM29" s="118"/>
      <c r="FN29" s="118"/>
      <c r="FO29" s="118"/>
      <c r="FP29" s="118"/>
      <c r="FQ29" s="118"/>
      <c r="FR29" s="118"/>
      <c r="FS29" s="118"/>
      <c r="FT29" s="118"/>
      <c r="FU29" s="118"/>
      <c r="FV29" s="118"/>
      <c r="FW29" s="118"/>
      <c r="FX29" s="118"/>
      <c r="FY29" s="118"/>
      <c r="FZ29" s="118"/>
      <c r="GA29" s="118"/>
      <c r="GB29" s="118"/>
      <c r="GC29" s="118"/>
      <c r="GD29" s="118"/>
      <c r="GE29" s="118"/>
      <c r="GF29" s="118"/>
      <c r="GG29" s="118"/>
      <c r="GH29" s="118"/>
      <c r="GI29" s="118"/>
      <c r="GJ29" s="118"/>
      <c r="GK29" s="118"/>
      <c r="GL29" s="118"/>
      <c r="GM29" s="118"/>
      <c r="GN29" s="118"/>
      <c r="GO29" s="118"/>
      <c r="GP29" s="118"/>
      <c r="GQ29" s="118"/>
      <c r="GR29" s="118"/>
      <c r="GS29" s="118"/>
      <c r="GT29" s="118"/>
      <c r="GU29" s="118"/>
      <c r="GV29" s="118"/>
      <c r="GW29" s="118"/>
      <c r="GX29" s="118"/>
      <c r="GY29" s="118"/>
      <c r="GZ29" s="118"/>
      <c r="HA29" s="118"/>
      <c r="HB29" s="118"/>
      <c r="HC29" s="118"/>
      <c r="HD29" s="118"/>
      <c r="HE29" s="118"/>
      <c r="HF29" s="118"/>
      <c r="HG29" s="118"/>
      <c r="HH29" s="118"/>
      <c r="HI29" s="118"/>
      <c r="HJ29" s="118"/>
      <c r="HK29" s="118"/>
      <c r="HL29" s="118"/>
      <c r="HM29" s="118"/>
      <c r="HN29" s="118"/>
      <c r="HO29" s="118"/>
      <c r="HP29" s="118"/>
      <c r="HQ29" s="118"/>
      <c r="HR29" s="118"/>
      <c r="HS29" s="118"/>
      <c r="HT29" s="118"/>
      <c r="HU29" s="118"/>
      <c r="HV29" s="118"/>
      <c r="HW29" s="118"/>
      <c r="HX29" s="118"/>
      <c r="HY29" s="118"/>
      <c r="HZ29" s="118"/>
      <c r="IA29" s="118"/>
      <c r="IB29" s="118"/>
      <c r="IC29" s="118"/>
      <c r="ID29" s="118"/>
      <c r="IE29" s="118"/>
      <c r="IF29" s="118"/>
      <c r="IG29" s="118"/>
      <c r="IH29" s="118"/>
      <c r="II29" s="118"/>
      <c r="IJ29" s="118"/>
      <c r="IK29" s="118"/>
      <c r="IL29" s="118"/>
      <c r="IM29" s="118"/>
      <c r="IN29" s="118"/>
      <c r="IO29" s="118"/>
      <c r="IP29" s="118"/>
      <c r="IQ29" s="118"/>
      <c r="IR29" s="118"/>
      <c r="IS29" s="118"/>
      <c r="IT29" s="118"/>
      <c r="IU29" s="118"/>
      <c r="IV29" s="118"/>
      <c r="IW29" s="118"/>
      <c r="IX29" s="118"/>
    </row>
    <row r="30" spans="1:258" ht="33" customHeight="1">
      <c r="A30" s="84"/>
      <c r="B30" s="459"/>
      <c r="C30" s="37" t="s">
        <v>905</v>
      </c>
      <c r="D30" s="662" t="s">
        <v>390</v>
      </c>
      <c r="E30" s="663"/>
      <c r="F30" s="551" t="s">
        <v>1007</v>
      </c>
      <c r="G30" s="474" t="s">
        <v>930</v>
      </c>
    </row>
    <row r="31" spans="1:258" s="114" customFormat="1" ht="33" customHeight="1">
      <c r="A31" s="84"/>
      <c r="B31" s="459"/>
      <c r="C31" s="37" t="s">
        <v>906</v>
      </c>
      <c r="D31" s="662" t="s">
        <v>915</v>
      </c>
      <c r="E31" s="663"/>
      <c r="F31" s="551" t="s">
        <v>1007</v>
      </c>
      <c r="G31" s="474" t="s">
        <v>931</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c r="EO31" s="118"/>
      <c r="EP31" s="118"/>
      <c r="EQ31" s="118"/>
      <c r="ER31" s="118"/>
      <c r="ES31" s="118"/>
      <c r="ET31" s="118"/>
      <c r="EU31" s="118"/>
      <c r="EV31" s="118"/>
      <c r="EW31" s="118"/>
      <c r="EX31" s="118"/>
      <c r="EY31" s="118"/>
      <c r="EZ31" s="118"/>
      <c r="FA31" s="118"/>
      <c r="FB31" s="118"/>
      <c r="FC31" s="118"/>
      <c r="FD31" s="118"/>
      <c r="FE31" s="118"/>
      <c r="FF31" s="118"/>
      <c r="FG31" s="118"/>
      <c r="FH31" s="118"/>
      <c r="FI31" s="118"/>
      <c r="FJ31" s="118"/>
      <c r="FK31" s="118"/>
      <c r="FL31" s="118"/>
      <c r="FM31" s="118"/>
      <c r="FN31" s="118"/>
      <c r="FO31" s="118"/>
      <c r="FP31" s="118"/>
      <c r="FQ31" s="118"/>
      <c r="FR31" s="118"/>
      <c r="FS31" s="118"/>
      <c r="FT31" s="118"/>
      <c r="FU31" s="118"/>
      <c r="FV31" s="118"/>
      <c r="FW31" s="118"/>
      <c r="FX31" s="118"/>
      <c r="FY31" s="118"/>
      <c r="FZ31" s="118"/>
      <c r="GA31" s="118"/>
      <c r="GB31" s="118"/>
      <c r="GC31" s="118"/>
      <c r="GD31" s="118"/>
      <c r="GE31" s="118"/>
      <c r="GF31" s="118"/>
      <c r="GG31" s="118"/>
      <c r="GH31" s="118"/>
      <c r="GI31" s="118"/>
      <c r="GJ31" s="118"/>
      <c r="GK31" s="118"/>
      <c r="GL31" s="118"/>
      <c r="GM31" s="118"/>
      <c r="GN31" s="118"/>
      <c r="GO31" s="118"/>
      <c r="GP31" s="118"/>
      <c r="GQ31" s="118"/>
      <c r="GR31" s="118"/>
      <c r="GS31" s="118"/>
      <c r="GT31" s="118"/>
      <c r="GU31" s="118"/>
      <c r="GV31" s="118"/>
      <c r="GW31" s="118"/>
      <c r="GX31" s="118"/>
      <c r="GY31" s="118"/>
      <c r="GZ31" s="118"/>
      <c r="HA31" s="118"/>
      <c r="HB31" s="118"/>
      <c r="HC31" s="118"/>
      <c r="HD31" s="118"/>
      <c r="HE31" s="118"/>
      <c r="HF31" s="118"/>
      <c r="HG31" s="118"/>
      <c r="HH31" s="118"/>
      <c r="HI31" s="118"/>
      <c r="HJ31" s="118"/>
      <c r="HK31" s="118"/>
      <c r="HL31" s="118"/>
      <c r="HM31" s="118"/>
      <c r="HN31" s="118"/>
      <c r="HO31" s="118"/>
      <c r="HP31" s="118"/>
      <c r="HQ31" s="118"/>
      <c r="HR31" s="118"/>
      <c r="HS31" s="118"/>
      <c r="HT31" s="118"/>
      <c r="HU31" s="118"/>
      <c r="HV31" s="118"/>
      <c r="HW31" s="118"/>
      <c r="HX31" s="118"/>
      <c r="HY31" s="118"/>
      <c r="HZ31" s="118"/>
      <c r="IA31" s="118"/>
      <c r="IB31" s="118"/>
      <c r="IC31" s="118"/>
      <c r="ID31" s="118"/>
      <c r="IE31" s="118"/>
      <c r="IF31" s="118"/>
      <c r="IG31" s="118"/>
      <c r="IH31" s="118"/>
      <c r="II31" s="118"/>
      <c r="IJ31" s="118"/>
      <c r="IK31" s="118"/>
      <c r="IL31" s="118"/>
      <c r="IM31" s="118"/>
      <c r="IN31" s="118"/>
      <c r="IO31" s="118"/>
      <c r="IP31" s="118"/>
      <c r="IQ31" s="118"/>
      <c r="IR31" s="118"/>
      <c r="IS31" s="118"/>
      <c r="IT31" s="118"/>
      <c r="IU31" s="118"/>
      <c r="IV31" s="118"/>
      <c r="IW31" s="118"/>
      <c r="IX31" s="118"/>
    </row>
    <row r="32" spans="1:258" s="45" customFormat="1" ht="33" customHeight="1">
      <c r="A32" s="84"/>
      <c r="B32" s="459"/>
      <c r="C32" s="37" t="s">
        <v>907</v>
      </c>
      <c r="D32" s="662" t="s">
        <v>289</v>
      </c>
      <c r="E32" s="663"/>
      <c r="F32" s="551" t="s">
        <v>1267</v>
      </c>
      <c r="G32" s="474" t="s">
        <v>932</v>
      </c>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c r="EO32" s="118"/>
      <c r="EP32" s="118"/>
      <c r="EQ32" s="118"/>
      <c r="ER32" s="118"/>
      <c r="ES32" s="118"/>
      <c r="ET32" s="118"/>
      <c r="EU32" s="118"/>
      <c r="EV32" s="118"/>
      <c r="EW32" s="118"/>
      <c r="EX32" s="118"/>
      <c r="EY32" s="118"/>
      <c r="EZ32" s="118"/>
      <c r="FA32" s="118"/>
      <c r="FB32" s="118"/>
      <c r="FC32" s="118"/>
      <c r="FD32" s="118"/>
      <c r="FE32" s="118"/>
      <c r="FF32" s="118"/>
      <c r="FG32" s="118"/>
      <c r="FH32" s="118"/>
      <c r="FI32" s="118"/>
      <c r="FJ32" s="118"/>
      <c r="FK32" s="118"/>
      <c r="FL32" s="118"/>
      <c r="FM32" s="118"/>
      <c r="FN32" s="118"/>
      <c r="FO32" s="118"/>
      <c r="FP32" s="118"/>
      <c r="FQ32" s="118"/>
      <c r="FR32" s="118"/>
      <c r="FS32" s="118"/>
      <c r="FT32" s="118"/>
      <c r="FU32" s="118"/>
      <c r="FV32" s="118"/>
      <c r="FW32" s="118"/>
      <c r="FX32" s="118"/>
      <c r="FY32" s="118"/>
      <c r="FZ32" s="118"/>
      <c r="GA32" s="118"/>
      <c r="GB32" s="118"/>
      <c r="GC32" s="118"/>
      <c r="GD32" s="118"/>
      <c r="GE32" s="118"/>
      <c r="GF32" s="118"/>
      <c r="GG32" s="118"/>
      <c r="GH32" s="118"/>
      <c r="GI32" s="118"/>
      <c r="GJ32" s="118"/>
      <c r="GK32" s="118"/>
      <c r="GL32" s="118"/>
      <c r="GM32" s="118"/>
      <c r="GN32" s="118"/>
      <c r="GO32" s="118"/>
      <c r="GP32" s="118"/>
      <c r="GQ32" s="118"/>
      <c r="GR32" s="118"/>
      <c r="GS32" s="118"/>
      <c r="GT32" s="118"/>
      <c r="GU32" s="118"/>
      <c r="GV32" s="118"/>
      <c r="GW32" s="118"/>
      <c r="GX32" s="118"/>
      <c r="GY32" s="118"/>
      <c r="GZ32" s="118"/>
      <c r="HA32" s="118"/>
      <c r="HB32" s="118"/>
      <c r="HC32" s="118"/>
      <c r="HD32" s="118"/>
      <c r="HE32" s="118"/>
      <c r="HF32" s="118"/>
      <c r="HG32" s="118"/>
      <c r="HH32" s="118"/>
      <c r="HI32" s="118"/>
      <c r="HJ32" s="118"/>
      <c r="HK32" s="118"/>
      <c r="HL32" s="118"/>
      <c r="HM32" s="118"/>
      <c r="HN32" s="118"/>
      <c r="HO32" s="118"/>
      <c r="HP32" s="118"/>
      <c r="HQ32" s="118"/>
      <c r="HR32" s="118"/>
      <c r="HS32" s="118"/>
      <c r="HT32" s="118"/>
      <c r="HU32" s="118"/>
      <c r="HV32" s="118"/>
      <c r="HW32" s="118"/>
      <c r="HX32" s="118"/>
      <c r="HY32" s="118"/>
      <c r="HZ32" s="118"/>
      <c r="IA32" s="118"/>
      <c r="IB32" s="118"/>
      <c r="IC32" s="118"/>
      <c r="ID32" s="118"/>
      <c r="IE32" s="118"/>
      <c r="IF32" s="118"/>
      <c r="IG32" s="118"/>
      <c r="IH32" s="118"/>
      <c r="II32" s="118"/>
      <c r="IJ32" s="118"/>
      <c r="IK32" s="118"/>
      <c r="IL32" s="118"/>
      <c r="IM32" s="118"/>
      <c r="IN32" s="118"/>
      <c r="IO32" s="118"/>
      <c r="IP32" s="118"/>
      <c r="IQ32" s="118"/>
      <c r="IR32" s="118"/>
      <c r="IS32" s="118"/>
      <c r="IT32" s="118"/>
      <c r="IU32" s="118"/>
      <c r="IV32" s="118"/>
      <c r="IW32" s="118"/>
      <c r="IX32" s="118"/>
    </row>
    <row r="33" spans="1:258" s="392" customFormat="1" ht="33" customHeight="1">
      <c r="A33" s="84"/>
      <c r="B33" s="459"/>
      <c r="C33" s="37" t="s">
        <v>1008</v>
      </c>
      <c r="D33" s="662" t="s">
        <v>1009</v>
      </c>
      <c r="E33" s="663"/>
      <c r="F33" s="551" t="s">
        <v>1010</v>
      </c>
      <c r="G33" s="472" t="s">
        <v>1016</v>
      </c>
      <c r="I33" s="542"/>
      <c r="J33" s="542"/>
      <c r="K33" s="542"/>
      <c r="L33" s="542"/>
      <c r="M33" s="542"/>
      <c r="N33" s="542"/>
      <c r="O33" s="542"/>
      <c r="P33" s="542"/>
      <c r="Q33" s="542"/>
      <c r="R33" s="542"/>
      <c r="S33" s="542"/>
      <c r="T33" s="542"/>
      <c r="U33" s="542"/>
      <c r="V33" s="542"/>
      <c r="W33" s="542"/>
      <c r="X33" s="542"/>
      <c r="Y33" s="542"/>
      <c r="Z33" s="542"/>
      <c r="AA33" s="542"/>
      <c r="AB33" s="542"/>
      <c r="AC33" s="542"/>
      <c r="AD33" s="542"/>
      <c r="AE33" s="542"/>
      <c r="AF33" s="542"/>
      <c r="AG33" s="542"/>
      <c r="AH33" s="542"/>
      <c r="AI33" s="542"/>
      <c r="AJ33" s="542"/>
      <c r="AK33" s="542"/>
      <c r="AL33" s="542"/>
      <c r="AM33" s="542"/>
      <c r="AN33" s="542"/>
      <c r="AO33" s="542"/>
      <c r="AP33" s="542"/>
      <c r="AQ33" s="542"/>
      <c r="AR33" s="542"/>
      <c r="AS33" s="542"/>
      <c r="AT33" s="542"/>
      <c r="AU33" s="542"/>
      <c r="AV33" s="542"/>
      <c r="AW33" s="542"/>
      <c r="AX33" s="542"/>
      <c r="AY33" s="542"/>
      <c r="AZ33" s="542"/>
      <c r="BA33" s="542"/>
      <c r="BB33" s="542"/>
      <c r="BC33" s="542"/>
      <c r="BD33" s="542"/>
      <c r="BE33" s="542"/>
      <c r="BF33" s="542"/>
      <c r="BG33" s="542"/>
      <c r="BH33" s="542"/>
      <c r="BI33" s="542"/>
      <c r="BJ33" s="542"/>
      <c r="BK33" s="542"/>
      <c r="BL33" s="542"/>
      <c r="BM33" s="542"/>
      <c r="BN33" s="542"/>
      <c r="BO33" s="542"/>
      <c r="BP33" s="542"/>
      <c r="BQ33" s="542"/>
      <c r="BR33" s="542"/>
      <c r="BS33" s="542"/>
      <c r="BT33" s="542"/>
      <c r="BU33" s="542"/>
      <c r="BV33" s="542"/>
      <c r="BW33" s="542"/>
      <c r="BX33" s="542"/>
      <c r="BY33" s="542"/>
      <c r="BZ33" s="542"/>
      <c r="CA33" s="542"/>
      <c r="CB33" s="542"/>
      <c r="CC33" s="542"/>
      <c r="CD33" s="542"/>
      <c r="CE33" s="542"/>
      <c r="CF33" s="542"/>
      <c r="CG33" s="542"/>
      <c r="CH33" s="542"/>
      <c r="CI33" s="542"/>
      <c r="CJ33" s="542"/>
      <c r="CK33" s="542"/>
      <c r="CL33" s="542"/>
      <c r="CM33" s="542"/>
      <c r="CN33" s="542"/>
      <c r="CO33" s="542"/>
      <c r="CP33" s="542"/>
      <c r="CQ33" s="542"/>
      <c r="CR33" s="542"/>
      <c r="CS33" s="542"/>
      <c r="CT33" s="542"/>
      <c r="CU33" s="542"/>
      <c r="CV33" s="542"/>
      <c r="CW33" s="542"/>
      <c r="CX33" s="542"/>
      <c r="CY33" s="542"/>
      <c r="CZ33" s="542"/>
      <c r="DA33" s="542"/>
      <c r="DB33" s="542"/>
      <c r="DC33" s="542"/>
      <c r="DD33" s="542"/>
      <c r="DE33" s="542"/>
      <c r="DF33" s="542"/>
      <c r="DG33" s="542"/>
      <c r="DH33" s="542"/>
      <c r="DI33" s="542"/>
      <c r="DJ33" s="542"/>
      <c r="DK33" s="542"/>
      <c r="DL33" s="542"/>
      <c r="DM33" s="542"/>
      <c r="DN33" s="542"/>
      <c r="DO33" s="542"/>
      <c r="DP33" s="542"/>
      <c r="DQ33" s="542"/>
      <c r="DR33" s="542"/>
      <c r="DS33" s="542"/>
      <c r="DT33" s="542"/>
      <c r="DU33" s="542"/>
      <c r="DV33" s="542"/>
      <c r="DW33" s="542"/>
      <c r="DX33" s="542"/>
      <c r="DY33" s="542"/>
      <c r="DZ33" s="542"/>
      <c r="EA33" s="542"/>
      <c r="EB33" s="542"/>
      <c r="EC33" s="542"/>
      <c r="ED33" s="542"/>
      <c r="EE33" s="542"/>
      <c r="EF33" s="542"/>
      <c r="EG33" s="542"/>
      <c r="EH33" s="542"/>
      <c r="EI33" s="542"/>
      <c r="EJ33" s="542"/>
      <c r="EK33" s="542"/>
      <c r="EL33" s="542"/>
      <c r="EM33" s="542"/>
      <c r="EN33" s="542"/>
      <c r="EO33" s="542"/>
      <c r="EP33" s="542"/>
      <c r="EQ33" s="542"/>
      <c r="ER33" s="542"/>
      <c r="ES33" s="542"/>
      <c r="ET33" s="542"/>
      <c r="EU33" s="542"/>
      <c r="EV33" s="542"/>
      <c r="EW33" s="542"/>
      <c r="EX33" s="542"/>
      <c r="EY33" s="542"/>
      <c r="EZ33" s="542"/>
      <c r="FA33" s="542"/>
      <c r="FB33" s="542"/>
      <c r="FC33" s="542"/>
      <c r="FD33" s="542"/>
      <c r="FE33" s="542"/>
      <c r="FF33" s="542"/>
      <c r="FG33" s="542"/>
      <c r="FH33" s="542"/>
      <c r="FI33" s="542"/>
      <c r="FJ33" s="542"/>
      <c r="FK33" s="542"/>
      <c r="FL33" s="542"/>
      <c r="FM33" s="542"/>
      <c r="FN33" s="542"/>
      <c r="FO33" s="542"/>
      <c r="FP33" s="542"/>
      <c r="FQ33" s="542"/>
      <c r="FR33" s="542"/>
      <c r="FS33" s="542"/>
      <c r="FT33" s="542"/>
      <c r="FU33" s="542"/>
      <c r="FV33" s="542"/>
      <c r="FW33" s="542"/>
      <c r="FX33" s="542"/>
      <c r="FY33" s="542"/>
      <c r="FZ33" s="542"/>
      <c r="GA33" s="542"/>
      <c r="GB33" s="542"/>
      <c r="GC33" s="542"/>
      <c r="GD33" s="542"/>
      <c r="GE33" s="542"/>
      <c r="GF33" s="542"/>
      <c r="GG33" s="542"/>
      <c r="GH33" s="542"/>
      <c r="GI33" s="542"/>
      <c r="GJ33" s="542"/>
      <c r="GK33" s="542"/>
      <c r="GL33" s="542"/>
      <c r="GM33" s="542"/>
      <c r="GN33" s="542"/>
      <c r="GO33" s="542"/>
      <c r="GP33" s="542"/>
      <c r="GQ33" s="542"/>
      <c r="GR33" s="542"/>
      <c r="GS33" s="542"/>
      <c r="GT33" s="542"/>
      <c r="GU33" s="542"/>
      <c r="GV33" s="542"/>
      <c r="GW33" s="542"/>
      <c r="GX33" s="542"/>
      <c r="GY33" s="542"/>
      <c r="GZ33" s="542"/>
      <c r="HA33" s="542"/>
      <c r="HB33" s="542"/>
      <c r="HC33" s="542"/>
      <c r="HD33" s="542"/>
      <c r="HE33" s="542"/>
      <c r="HF33" s="542"/>
      <c r="HG33" s="542"/>
      <c r="HH33" s="542"/>
      <c r="HI33" s="542"/>
      <c r="HJ33" s="542"/>
      <c r="HK33" s="542"/>
      <c r="HL33" s="542"/>
      <c r="HM33" s="542"/>
      <c r="HN33" s="542"/>
      <c r="HO33" s="542"/>
      <c r="HP33" s="542"/>
      <c r="HQ33" s="542"/>
      <c r="HR33" s="542"/>
      <c r="HS33" s="542"/>
      <c r="HT33" s="542"/>
      <c r="HU33" s="542"/>
      <c r="HV33" s="542"/>
      <c r="HW33" s="542"/>
      <c r="HX33" s="542"/>
      <c r="HY33" s="542"/>
      <c r="HZ33" s="542"/>
      <c r="IA33" s="542"/>
      <c r="IB33" s="542"/>
      <c r="IC33" s="542"/>
      <c r="ID33" s="542"/>
      <c r="IE33" s="542"/>
      <c r="IF33" s="542"/>
      <c r="IG33" s="542"/>
      <c r="IH33" s="542"/>
      <c r="II33" s="542"/>
      <c r="IJ33" s="542"/>
      <c r="IK33" s="542"/>
      <c r="IL33" s="542"/>
      <c r="IM33" s="542"/>
      <c r="IN33" s="542"/>
      <c r="IO33" s="542"/>
      <c r="IP33" s="542"/>
      <c r="IQ33" s="542"/>
      <c r="IR33" s="542"/>
      <c r="IS33" s="542"/>
      <c r="IT33" s="542"/>
      <c r="IU33" s="542"/>
      <c r="IV33" s="542"/>
      <c r="IW33" s="542"/>
      <c r="IX33" s="542"/>
    </row>
    <row r="34" spans="1:258" s="45" customFormat="1" ht="33" customHeight="1">
      <c r="A34" s="84"/>
      <c r="B34" s="459"/>
      <c r="C34" s="83" t="s">
        <v>908</v>
      </c>
      <c r="D34" s="662" t="s">
        <v>208</v>
      </c>
      <c r="E34" s="663"/>
      <c r="F34" s="550" t="s">
        <v>1011</v>
      </c>
      <c r="G34" s="474" t="s">
        <v>933</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118"/>
      <c r="IH34" s="118"/>
      <c r="II34" s="118"/>
      <c r="IJ34" s="118"/>
      <c r="IK34" s="118"/>
      <c r="IL34" s="118"/>
      <c r="IM34" s="118"/>
      <c r="IN34" s="118"/>
      <c r="IO34" s="118"/>
      <c r="IP34" s="118"/>
      <c r="IQ34" s="118"/>
      <c r="IR34" s="118"/>
      <c r="IS34" s="118"/>
      <c r="IT34" s="118"/>
      <c r="IU34" s="118"/>
      <c r="IV34" s="118"/>
      <c r="IW34" s="118"/>
      <c r="IX34" s="118"/>
    </row>
    <row r="35" spans="1:258" s="45" customFormat="1" ht="33" customHeight="1">
      <c r="A35" s="84"/>
      <c r="B35" s="459"/>
      <c r="C35" s="83" t="s">
        <v>909</v>
      </c>
      <c r="D35" s="662" t="s">
        <v>916</v>
      </c>
      <c r="E35" s="663"/>
      <c r="F35" s="550" t="s">
        <v>1011</v>
      </c>
      <c r="G35" s="474" t="s">
        <v>937</v>
      </c>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118"/>
      <c r="IH35" s="118"/>
      <c r="II35" s="118"/>
      <c r="IJ35" s="118"/>
      <c r="IK35" s="118"/>
      <c r="IL35" s="118"/>
      <c r="IM35" s="118"/>
      <c r="IN35" s="118"/>
      <c r="IO35" s="118"/>
      <c r="IP35" s="118"/>
      <c r="IQ35" s="118"/>
      <c r="IR35" s="118"/>
      <c r="IS35" s="118"/>
      <c r="IT35" s="118"/>
      <c r="IU35" s="118"/>
      <c r="IV35" s="118"/>
      <c r="IW35" s="118"/>
      <c r="IX35" s="118"/>
    </row>
    <row r="36" spans="1:258" s="392" customFormat="1" ht="33" customHeight="1">
      <c r="A36" s="84"/>
      <c r="B36" s="459"/>
      <c r="C36" s="83" t="s">
        <v>910</v>
      </c>
      <c r="D36" s="664" t="s">
        <v>1013</v>
      </c>
      <c r="E36" s="665"/>
      <c r="F36" s="551" t="s">
        <v>1007</v>
      </c>
      <c r="G36" s="474" t="s">
        <v>934</v>
      </c>
      <c r="I36" s="542"/>
      <c r="J36" s="542"/>
      <c r="K36" s="542"/>
      <c r="L36" s="542"/>
      <c r="M36" s="542"/>
      <c r="N36" s="542"/>
      <c r="O36" s="542"/>
      <c r="P36" s="542"/>
      <c r="Q36" s="542"/>
      <c r="R36" s="542"/>
      <c r="S36" s="542"/>
      <c r="T36" s="542"/>
      <c r="U36" s="542"/>
      <c r="V36" s="542"/>
      <c r="W36" s="542"/>
      <c r="X36" s="542"/>
      <c r="Y36" s="542"/>
      <c r="Z36" s="542"/>
      <c r="AA36" s="542"/>
      <c r="AB36" s="542"/>
      <c r="AC36" s="542"/>
      <c r="AD36" s="542"/>
      <c r="AE36" s="542"/>
      <c r="AF36" s="542"/>
      <c r="AG36" s="542"/>
      <c r="AH36" s="542"/>
      <c r="AI36" s="542"/>
      <c r="AJ36" s="542"/>
      <c r="AK36" s="542"/>
      <c r="AL36" s="542"/>
      <c r="AM36" s="542"/>
      <c r="AN36" s="542"/>
      <c r="AO36" s="542"/>
      <c r="AP36" s="542"/>
      <c r="AQ36" s="542"/>
      <c r="AR36" s="542"/>
      <c r="AS36" s="542"/>
      <c r="AT36" s="542"/>
      <c r="AU36" s="542"/>
      <c r="AV36" s="542"/>
      <c r="AW36" s="542"/>
      <c r="AX36" s="542"/>
      <c r="AY36" s="542"/>
      <c r="AZ36" s="542"/>
      <c r="BA36" s="542"/>
      <c r="BB36" s="542"/>
      <c r="BC36" s="542"/>
      <c r="BD36" s="542"/>
      <c r="BE36" s="542"/>
      <c r="BF36" s="542"/>
      <c r="BG36" s="542"/>
      <c r="BH36" s="542"/>
      <c r="BI36" s="542"/>
      <c r="BJ36" s="542"/>
      <c r="BK36" s="542"/>
      <c r="BL36" s="542"/>
      <c r="BM36" s="542"/>
      <c r="BN36" s="542"/>
      <c r="BO36" s="542"/>
      <c r="BP36" s="542"/>
      <c r="BQ36" s="542"/>
      <c r="BR36" s="542"/>
      <c r="BS36" s="542"/>
      <c r="BT36" s="542"/>
      <c r="BU36" s="542"/>
      <c r="BV36" s="542"/>
      <c r="BW36" s="542"/>
      <c r="BX36" s="542"/>
      <c r="BY36" s="542"/>
      <c r="BZ36" s="542"/>
      <c r="CA36" s="542"/>
      <c r="CB36" s="542"/>
      <c r="CC36" s="542"/>
      <c r="CD36" s="542"/>
      <c r="CE36" s="542"/>
      <c r="CF36" s="542"/>
      <c r="CG36" s="542"/>
      <c r="CH36" s="542"/>
      <c r="CI36" s="542"/>
      <c r="CJ36" s="542"/>
      <c r="CK36" s="542"/>
      <c r="CL36" s="542"/>
      <c r="CM36" s="542"/>
      <c r="CN36" s="542"/>
      <c r="CO36" s="542"/>
      <c r="CP36" s="542"/>
      <c r="CQ36" s="542"/>
      <c r="CR36" s="542"/>
      <c r="CS36" s="542"/>
      <c r="CT36" s="542"/>
      <c r="CU36" s="542"/>
      <c r="CV36" s="542"/>
      <c r="CW36" s="542"/>
      <c r="CX36" s="542"/>
      <c r="CY36" s="542"/>
      <c r="CZ36" s="542"/>
      <c r="DA36" s="542"/>
      <c r="DB36" s="542"/>
      <c r="DC36" s="542"/>
      <c r="DD36" s="542"/>
      <c r="DE36" s="542"/>
      <c r="DF36" s="542"/>
      <c r="DG36" s="542"/>
      <c r="DH36" s="542"/>
      <c r="DI36" s="542"/>
      <c r="DJ36" s="542"/>
      <c r="DK36" s="542"/>
      <c r="DL36" s="542"/>
      <c r="DM36" s="542"/>
      <c r="DN36" s="542"/>
      <c r="DO36" s="542"/>
      <c r="DP36" s="542"/>
      <c r="DQ36" s="542"/>
      <c r="DR36" s="542"/>
      <c r="DS36" s="542"/>
      <c r="DT36" s="542"/>
      <c r="DU36" s="542"/>
      <c r="DV36" s="542"/>
      <c r="DW36" s="542"/>
      <c r="DX36" s="542"/>
      <c r="DY36" s="542"/>
      <c r="DZ36" s="542"/>
      <c r="EA36" s="542"/>
      <c r="EB36" s="542"/>
      <c r="EC36" s="542"/>
      <c r="ED36" s="542"/>
      <c r="EE36" s="542"/>
      <c r="EF36" s="542"/>
      <c r="EG36" s="542"/>
      <c r="EH36" s="542"/>
      <c r="EI36" s="542"/>
      <c r="EJ36" s="542"/>
      <c r="EK36" s="542"/>
      <c r="EL36" s="542"/>
      <c r="EM36" s="542"/>
      <c r="EN36" s="542"/>
      <c r="EO36" s="542"/>
      <c r="EP36" s="542"/>
      <c r="EQ36" s="542"/>
      <c r="ER36" s="542"/>
      <c r="ES36" s="542"/>
      <c r="ET36" s="542"/>
      <c r="EU36" s="542"/>
      <c r="EV36" s="542"/>
      <c r="EW36" s="542"/>
      <c r="EX36" s="542"/>
      <c r="EY36" s="542"/>
      <c r="EZ36" s="542"/>
      <c r="FA36" s="542"/>
      <c r="FB36" s="542"/>
      <c r="FC36" s="542"/>
      <c r="FD36" s="542"/>
      <c r="FE36" s="542"/>
      <c r="FF36" s="542"/>
      <c r="FG36" s="542"/>
      <c r="FH36" s="542"/>
      <c r="FI36" s="542"/>
      <c r="FJ36" s="542"/>
      <c r="FK36" s="542"/>
      <c r="FL36" s="542"/>
      <c r="FM36" s="542"/>
      <c r="FN36" s="542"/>
      <c r="FO36" s="542"/>
      <c r="FP36" s="542"/>
      <c r="FQ36" s="542"/>
      <c r="FR36" s="542"/>
      <c r="FS36" s="542"/>
      <c r="FT36" s="542"/>
      <c r="FU36" s="542"/>
      <c r="FV36" s="542"/>
      <c r="FW36" s="542"/>
      <c r="FX36" s="542"/>
      <c r="FY36" s="542"/>
      <c r="FZ36" s="542"/>
      <c r="GA36" s="542"/>
      <c r="GB36" s="542"/>
      <c r="GC36" s="542"/>
      <c r="GD36" s="542"/>
      <c r="GE36" s="542"/>
      <c r="GF36" s="542"/>
      <c r="GG36" s="542"/>
      <c r="GH36" s="542"/>
      <c r="GI36" s="542"/>
      <c r="GJ36" s="542"/>
      <c r="GK36" s="542"/>
      <c r="GL36" s="542"/>
      <c r="GM36" s="542"/>
      <c r="GN36" s="542"/>
      <c r="GO36" s="542"/>
      <c r="GP36" s="542"/>
      <c r="GQ36" s="542"/>
      <c r="GR36" s="542"/>
      <c r="GS36" s="542"/>
      <c r="GT36" s="542"/>
      <c r="GU36" s="542"/>
      <c r="GV36" s="542"/>
      <c r="GW36" s="542"/>
      <c r="GX36" s="542"/>
      <c r="GY36" s="542"/>
      <c r="GZ36" s="542"/>
      <c r="HA36" s="542"/>
      <c r="HB36" s="542"/>
      <c r="HC36" s="542"/>
      <c r="HD36" s="542"/>
      <c r="HE36" s="542"/>
      <c r="HF36" s="542"/>
      <c r="HG36" s="542"/>
      <c r="HH36" s="542"/>
      <c r="HI36" s="542"/>
      <c r="HJ36" s="542"/>
      <c r="HK36" s="542"/>
      <c r="HL36" s="542"/>
      <c r="HM36" s="542"/>
      <c r="HN36" s="542"/>
      <c r="HO36" s="542"/>
      <c r="HP36" s="542"/>
      <c r="HQ36" s="542"/>
      <c r="HR36" s="542"/>
      <c r="HS36" s="542"/>
      <c r="HT36" s="542"/>
      <c r="HU36" s="542"/>
      <c r="HV36" s="542"/>
      <c r="HW36" s="542"/>
      <c r="HX36" s="542"/>
      <c r="HY36" s="542"/>
      <c r="HZ36" s="542"/>
      <c r="IA36" s="542"/>
      <c r="IB36" s="542"/>
      <c r="IC36" s="542"/>
      <c r="ID36" s="542"/>
      <c r="IE36" s="542"/>
      <c r="IF36" s="542"/>
      <c r="IG36" s="542"/>
      <c r="IH36" s="542"/>
      <c r="II36" s="542"/>
      <c r="IJ36" s="542"/>
      <c r="IK36" s="542"/>
      <c r="IL36" s="542"/>
      <c r="IM36" s="542"/>
      <c r="IN36" s="542"/>
      <c r="IO36" s="542"/>
      <c r="IP36" s="542"/>
      <c r="IQ36" s="542"/>
      <c r="IR36" s="542"/>
      <c r="IS36" s="542"/>
      <c r="IT36" s="542"/>
      <c r="IU36" s="542"/>
      <c r="IV36" s="542"/>
      <c r="IW36" s="542"/>
      <c r="IX36" s="542"/>
    </row>
    <row r="37" spans="1:258" ht="33" customHeight="1">
      <c r="A37" s="84"/>
      <c r="B37" s="393"/>
      <c r="C37" s="83" t="s">
        <v>1012</v>
      </c>
      <c r="D37" s="664" t="s">
        <v>1014</v>
      </c>
      <c r="E37" s="665"/>
      <c r="F37" s="550" t="s">
        <v>1010</v>
      </c>
      <c r="G37" s="472" t="s">
        <v>1015</v>
      </c>
    </row>
    <row r="38" spans="1:258" s="45" customFormat="1" ht="10.15" customHeight="1">
      <c r="A38" s="84"/>
      <c r="B38" s="85"/>
      <c r="C38" s="85"/>
      <c r="D38" s="85"/>
      <c r="E38" s="85"/>
      <c r="F38" s="85"/>
      <c r="G38" s="86"/>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c r="EO38" s="118"/>
      <c r="EP38" s="118"/>
      <c r="EQ38" s="118"/>
      <c r="ER38" s="118"/>
      <c r="ES38" s="118"/>
      <c r="ET38" s="118"/>
      <c r="EU38" s="118"/>
      <c r="EV38" s="118"/>
      <c r="EW38" s="118"/>
      <c r="EX38" s="118"/>
      <c r="EY38" s="118"/>
      <c r="EZ38" s="118"/>
      <c r="FA38" s="118"/>
      <c r="FB38" s="118"/>
      <c r="FC38" s="118"/>
      <c r="FD38" s="118"/>
      <c r="FE38" s="118"/>
      <c r="FF38" s="118"/>
      <c r="FG38" s="118"/>
      <c r="FH38" s="118"/>
      <c r="FI38" s="118"/>
      <c r="FJ38" s="118"/>
      <c r="FK38" s="118"/>
      <c r="FL38" s="118"/>
      <c r="FM38" s="118"/>
      <c r="FN38" s="118"/>
      <c r="FO38" s="118"/>
      <c r="FP38" s="118"/>
      <c r="FQ38" s="118"/>
      <c r="FR38" s="118"/>
      <c r="FS38" s="118"/>
      <c r="FT38" s="118"/>
      <c r="FU38" s="118"/>
      <c r="FV38" s="118"/>
      <c r="FW38" s="118"/>
      <c r="FX38" s="118"/>
      <c r="FY38" s="118"/>
      <c r="FZ38" s="118"/>
      <c r="GA38" s="118"/>
      <c r="GB38" s="118"/>
      <c r="GC38" s="118"/>
      <c r="GD38" s="118"/>
      <c r="GE38" s="118"/>
      <c r="GF38" s="118"/>
      <c r="GG38" s="118"/>
      <c r="GH38" s="118"/>
      <c r="GI38" s="118"/>
      <c r="GJ38" s="118"/>
      <c r="GK38" s="118"/>
      <c r="GL38" s="118"/>
      <c r="GM38" s="118"/>
      <c r="GN38" s="118"/>
      <c r="GO38" s="118"/>
      <c r="GP38" s="118"/>
      <c r="GQ38" s="118"/>
      <c r="GR38" s="118"/>
      <c r="GS38" s="118"/>
      <c r="GT38" s="118"/>
      <c r="GU38" s="118"/>
      <c r="GV38" s="118"/>
      <c r="GW38" s="118"/>
      <c r="GX38" s="118"/>
      <c r="GY38" s="118"/>
      <c r="GZ38" s="118"/>
      <c r="HA38" s="118"/>
      <c r="HB38" s="118"/>
      <c r="HC38" s="118"/>
      <c r="HD38" s="118"/>
      <c r="HE38" s="118"/>
      <c r="HF38" s="118"/>
      <c r="HG38" s="118"/>
      <c r="HH38" s="118"/>
      <c r="HI38" s="118"/>
      <c r="HJ38" s="118"/>
      <c r="HK38" s="118"/>
      <c r="HL38" s="118"/>
      <c r="HM38" s="118"/>
      <c r="HN38" s="118"/>
      <c r="HO38" s="118"/>
      <c r="HP38" s="118"/>
      <c r="HQ38" s="118"/>
      <c r="HR38" s="118"/>
      <c r="HS38" s="118"/>
      <c r="HT38" s="118"/>
      <c r="HU38" s="118"/>
      <c r="HV38" s="118"/>
      <c r="HW38" s="118"/>
      <c r="HX38" s="118"/>
      <c r="HY38" s="118"/>
      <c r="HZ38" s="118"/>
      <c r="IA38" s="118"/>
      <c r="IB38" s="118"/>
      <c r="IC38" s="118"/>
      <c r="ID38" s="118"/>
      <c r="IE38" s="118"/>
      <c r="IF38" s="118"/>
      <c r="IG38" s="118"/>
      <c r="IH38" s="118"/>
      <c r="II38" s="118"/>
      <c r="IJ38" s="118"/>
      <c r="IK38" s="118"/>
      <c r="IL38" s="118"/>
      <c r="IM38" s="118"/>
      <c r="IN38" s="118"/>
      <c r="IO38" s="118"/>
      <c r="IP38" s="118"/>
      <c r="IQ38" s="118"/>
      <c r="IR38" s="118"/>
      <c r="IS38" s="118"/>
      <c r="IT38" s="118"/>
      <c r="IU38" s="118"/>
      <c r="IV38" s="118"/>
      <c r="IW38" s="118"/>
      <c r="IX38" s="118"/>
    </row>
    <row r="39" spans="1:258" s="45" customFormat="1" ht="15.6" customHeight="1">
      <c r="A39" s="45" t="s">
        <v>717</v>
      </c>
      <c r="E39" s="392"/>
      <c r="F39" s="392"/>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c r="EO39" s="118"/>
      <c r="EP39" s="118"/>
      <c r="EQ39" s="118"/>
      <c r="ER39" s="118"/>
      <c r="ES39" s="118"/>
      <c r="ET39" s="118"/>
      <c r="EU39" s="118"/>
      <c r="EV39" s="118"/>
      <c r="EW39" s="118"/>
      <c r="EX39" s="118"/>
      <c r="EY39" s="118"/>
      <c r="EZ39" s="118"/>
      <c r="FA39" s="118"/>
      <c r="FB39" s="118"/>
      <c r="FC39" s="118"/>
      <c r="FD39" s="118"/>
      <c r="FE39" s="118"/>
      <c r="FF39" s="118"/>
      <c r="FG39" s="118"/>
      <c r="FH39" s="118"/>
      <c r="FI39" s="118"/>
      <c r="FJ39" s="118"/>
      <c r="FK39" s="118"/>
      <c r="FL39" s="118"/>
      <c r="FM39" s="118"/>
      <c r="FN39" s="118"/>
      <c r="FO39" s="118"/>
      <c r="FP39" s="118"/>
      <c r="FQ39" s="118"/>
      <c r="FR39" s="118"/>
      <c r="FS39" s="118"/>
      <c r="FT39" s="118"/>
      <c r="FU39" s="118"/>
      <c r="FV39" s="118"/>
      <c r="FW39" s="118"/>
      <c r="FX39" s="118"/>
      <c r="FY39" s="118"/>
      <c r="FZ39" s="118"/>
      <c r="GA39" s="118"/>
      <c r="GB39" s="118"/>
      <c r="GC39" s="118"/>
      <c r="GD39" s="118"/>
      <c r="GE39" s="118"/>
      <c r="GF39" s="118"/>
      <c r="GG39" s="118"/>
      <c r="GH39" s="118"/>
      <c r="GI39" s="118"/>
      <c r="GJ39" s="118"/>
      <c r="GK39" s="118"/>
      <c r="GL39" s="118"/>
      <c r="GM39" s="118"/>
      <c r="GN39" s="118"/>
      <c r="GO39" s="118"/>
      <c r="GP39" s="118"/>
      <c r="GQ39" s="118"/>
      <c r="GR39" s="118"/>
      <c r="GS39" s="118"/>
      <c r="GT39" s="118"/>
      <c r="GU39" s="118"/>
      <c r="GV39" s="118"/>
      <c r="GW39" s="118"/>
      <c r="GX39" s="118"/>
      <c r="GY39" s="118"/>
      <c r="GZ39" s="118"/>
      <c r="HA39" s="118"/>
      <c r="HB39" s="118"/>
      <c r="HC39" s="118"/>
      <c r="HD39" s="118"/>
      <c r="HE39" s="118"/>
      <c r="HF39" s="118"/>
      <c r="HG39" s="118"/>
      <c r="HH39" s="118"/>
      <c r="HI39" s="118"/>
      <c r="HJ39" s="118"/>
      <c r="HK39" s="118"/>
      <c r="HL39" s="118"/>
      <c r="HM39" s="118"/>
      <c r="HN39" s="118"/>
      <c r="HO39" s="118"/>
      <c r="HP39" s="118"/>
      <c r="HQ39" s="118"/>
      <c r="HR39" s="118"/>
      <c r="HS39" s="118"/>
      <c r="HT39" s="118"/>
      <c r="HU39" s="118"/>
      <c r="HV39" s="118"/>
      <c r="HW39" s="118"/>
      <c r="HX39" s="118"/>
      <c r="HY39" s="118"/>
      <c r="HZ39" s="118"/>
      <c r="IA39" s="118"/>
      <c r="IB39" s="118"/>
      <c r="IC39" s="118"/>
      <c r="ID39" s="118"/>
      <c r="IE39" s="118"/>
      <c r="IF39" s="118"/>
      <c r="IG39" s="118"/>
      <c r="IH39" s="118"/>
      <c r="II39" s="118"/>
      <c r="IJ39" s="118"/>
      <c r="IK39" s="118"/>
      <c r="IL39" s="118"/>
      <c r="IM39" s="118"/>
      <c r="IN39" s="118"/>
      <c r="IO39" s="118"/>
      <c r="IP39" s="118"/>
      <c r="IQ39" s="118"/>
      <c r="IR39" s="118"/>
      <c r="IS39" s="118"/>
      <c r="IT39" s="118"/>
      <c r="IU39" s="118"/>
      <c r="IV39" s="118"/>
      <c r="IW39" s="118"/>
      <c r="IX39" s="118"/>
    </row>
    <row r="40" spans="1:258" s="45" customFormat="1" ht="21" customHeight="1">
      <c r="A40" s="27"/>
      <c r="B40" s="660" t="s">
        <v>917</v>
      </c>
      <c r="C40" s="661"/>
      <c r="D40" s="660" t="s">
        <v>736</v>
      </c>
      <c r="E40" s="661"/>
      <c r="F40" s="462" t="s">
        <v>904</v>
      </c>
      <c r="G40" s="466" t="s">
        <v>37</v>
      </c>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8"/>
      <c r="IP40" s="118"/>
      <c r="IQ40" s="118"/>
      <c r="IR40" s="118"/>
      <c r="IS40" s="118"/>
      <c r="IT40" s="118"/>
      <c r="IU40" s="118"/>
      <c r="IV40" s="118"/>
      <c r="IW40" s="118"/>
      <c r="IX40" s="118"/>
    </row>
    <row r="41" spans="1:258" s="45" customFormat="1" ht="34.5" customHeight="1">
      <c r="A41" s="84"/>
      <c r="B41" s="463"/>
      <c r="C41" s="675" t="s">
        <v>923</v>
      </c>
      <c r="D41" s="662" t="s">
        <v>922</v>
      </c>
      <c r="E41" s="663"/>
      <c r="F41" s="551" t="s">
        <v>1007</v>
      </c>
      <c r="G41" s="475" t="s">
        <v>939</v>
      </c>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c r="EO41" s="118"/>
      <c r="EP41" s="118"/>
      <c r="EQ41" s="118"/>
      <c r="ER41" s="118"/>
      <c r="ES41" s="118"/>
      <c r="ET41" s="118"/>
      <c r="EU41" s="118"/>
      <c r="EV41" s="118"/>
      <c r="EW41" s="118"/>
      <c r="EX41" s="118"/>
      <c r="EY41" s="118"/>
      <c r="EZ41" s="118"/>
      <c r="FA41" s="118"/>
      <c r="FB41" s="118"/>
      <c r="FC41" s="118"/>
      <c r="FD41" s="118"/>
      <c r="FE41" s="118"/>
      <c r="FF41" s="118"/>
      <c r="FG41" s="118"/>
      <c r="FH41" s="118"/>
      <c r="FI41" s="118"/>
      <c r="FJ41" s="118"/>
      <c r="FK41" s="118"/>
      <c r="FL41" s="118"/>
      <c r="FM41" s="118"/>
      <c r="FN41" s="118"/>
      <c r="FO41" s="118"/>
      <c r="FP41" s="118"/>
      <c r="FQ41" s="118"/>
      <c r="FR41" s="118"/>
      <c r="FS41" s="118"/>
      <c r="FT41" s="118"/>
      <c r="FU41" s="118"/>
      <c r="FV41" s="118"/>
      <c r="FW41" s="118"/>
      <c r="FX41" s="118"/>
      <c r="FY41" s="118"/>
      <c r="FZ41" s="118"/>
      <c r="GA41" s="118"/>
      <c r="GB41" s="118"/>
      <c r="GC41" s="118"/>
      <c r="GD41" s="118"/>
      <c r="GE41" s="118"/>
      <c r="GF41" s="118"/>
      <c r="GG41" s="118"/>
      <c r="GH41" s="118"/>
      <c r="GI41" s="118"/>
      <c r="GJ41" s="118"/>
      <c r="GK41" s="118"/>
      <c r="GL41" s="118"/>
      <c r="GM41" s="118"/>
      <c r="GN41" s="118"/>
      <c r="GO41" s="118"/>
      <c r="GP41" s="118"/>
      <c r="GQ41" s="118"/>
      <c r="GR41" s="118"/>
      <c r="GS41" s="118"/>
      <c r="GT41" s="118"/>
      <c r="GU41" s="118"/>
      <c r="GV41" s="118"/>
      <c r="GW41" s="118"/>
      <c r="GX41" s="118"/>
      <c r="GY41" s="118"/>
      <c r="GZ41" s="118"/>
      <c r="HA41" s="118"/>
      <c r="HB41" s="118"/>
      <c r="HC41" s="118"/>
      <c r="HD41" s="118"/>
      <c r="HE41" s="118"/>
      <c r="HF41" s="118"/>
      <c r="HG41" s="118"/>
      <c r="HH41" s="118"/>
      <c r="HI41" s="118"/>
      <c r="HJ41" s="118"/>
      <c r="HK41" s="118"/>
      <c r="HL41" s="118"/>
      <c r="HM41" s="118"/>
      <c r="HN41" s="118"/>
      <c r="HO41" s="118"/>
      <c r="HP41" s="118"/>
      <c r="HQ41" s="118"/>
      <c r="HR41" s="118"/>
      <c r="HS41" s="118"/>
      <c r="HT41" s="118"/>
      <c r="HU41" s="118"/>
      <c r="HV41" s="118"/>
      <c r="HW41" s="118"/>
      <c r="HX41" s="118"/>
      <c r="HY41" s="118"/>
      <c r="HZ41" s="118"/>
      <c r="IA41" s="118"/>
      <c r="IB41" s="118"/>
      <c r="IC41" s="118"/>
      <c r="ID41" s="118"/>
      <c r="IE41" s="118"/>
      <c r="IF41" s="118"/>
      <c r="IG41" s="118"/>
      <c r="IH41" s="118"/>
      <c r="II41" s="118"/>
      <c r="IJ41" s="118"/>
      <c r="IK41" s="118"/>
      <c r="IL41" s="118"/>
      <c r="IM41" s="118"/>
      <c r="IN41" s="118"/>
      <c r="IO41" s="118"/>
      <c r="IP41" s="118"/>
      <c r="IQ41" s="118"/>
      <c r="IR41" s="118"/>
      <c r="IS41" s="118"/>
      <c r="IT41" s="118"/>
      <c r="IU41" s="118"/>
      <c r="IV41" s="118"/>
      <c r="IW41" s="118"/>
      <c r="IX41" s="118"/>
    </row>
    <row r="42" spans="1:258" s="45" customFormat="1" ht="30" customHeight="1">
      <c r="A42" s="84"/>
      <c r="B42" s="464"/>
      <c r="C42" s="676"/>
      <c r="D42" s="669" t="s">
        <v>924</v>
      </c>
      <c r="E42" s="670"/>
      <c r="F42" s="551" t="s">
        <v>1007</v>
      </c>
      <c r="G42" s="476" t="s">
        <v>918</v>
      </c>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c r="EO42" s="118"/>
      <c r="EP42" s="118"/>
      <c r="EQ42" s="118"/>
      <c r="ER42" s="118"/>
      <c r="ES42" s="118"/>
      <c r="ET42" s="118"/>
      <c r="EU42" s="118"/>
      <c r="EV42" s="118"/>
      <c r="EW42" s="118"/>
      <c r="EX42" s="118"/>
      <c r="EY42" s="118"/>
      <c r="EZ42" s="118"/>
      <c r="FA42" s="118"/>
      <c r="FB42" s="118"/>
      <c r="FC42" s="118"/>
      <c r="FD42" s="118"/>
      <c r="FE42" s="118"/>
      <c r="FF42" s="118"/>
      <c r="FG42" s="118"/>
      <c r="FH42" s="118"/>
      <c r="FI42" s="118"/>
      <c r="FJ42" s="118"/>
      <c r="FK42" s="118"/>
      <c r="FL42" s="118"/>
      <c r="FM42" s="118"/>
      <c r="FN42" s="118"/>
      <c r="FO42" s="118"/>
      <c r="FP42" s="118"/>
      <c r="FQ42" s="118"/>
      <c r="FR42" s="118"/>
      <c r="FS42" s="118"/>
      <c r="FT42" s="118"/>
      <c r="FU42" s="118"/>
      <c r="FV42" s="118"/>
      <c r="FW42" s="118"/>
      <c r="FX42" s="118"/>
      <c r="FY42" s="118"/>
      <c r="FZ42" s="118"/>
      <c r="GA42" s="118"/>
      <c r="GB42" s="118"/>
      <c r="GC42" s="118"/>
      <c r="GD42" s="118"/>
      <c r="GE42" s="118"/>
      <c r="GF42" s="118"/>
      <c r="GG42" s="118"/>
      <c r="GH42" s="118"/>
      <c r="GI42" s="118"/>
      <c r="GJ42" s="118"/>
      <c r="GK42" s="118"/>
      <c r="GL42" s="118"/>
      <c r="GM42" s="118"/>
      <c r="GN42" s="118"/>
      <c r="GO42" s="118"/>
      <c r="GP42" s="118"/>
      <c r="GQ42" s="118"/>
      <c r="GR42" s="118"/>
      <c r="GS42" s="118"/>
      <c r="GT42" s="118"/>
      <c r="GU42" s="118"/>
      <c r="GV42" s="118"/>
      <c r="GW42" s="118"/>
      <c r="GX42" s="118"/>
      <c r="GY42" s="118"/>
      <c r="GZ42" s="118"/>
      <c r="HA42" s="118"/>
      <c r="HB42" s="118"/>
      <c r="HC42" s="118"/>
      <c r="HD42" s="118"/>
      <c r="HE42" s="118"/>
      <c r="HF42" s="118"/>
      <c r="HG42" s="118"/>
      <c r="HH42" s="118"/>
      <c r="HI42" s="118"/>
      <c r="HJ42" s="118"/>
      <c r="HK42" s="118"/>
      <c r="HL42" s="118"/>
      <c r="HM42" s="118"/>
      <c r="HN42" s="118"/>
      <c r="HO42" s="118"/>
      <c r="HP42" s="118"/>
      <c r="HQ42" s="118"/>
      <c r="HR42" s="118"/>
      <c r="HS42" s="118"/>
      <c r="HT42" s="118"/>
      <c r="HU42" s="118"/>
      <c r="HV42" s="118"/>
      <c r="HW42" s="118"/>
      <c r="HX42" s="118"/>
      <c r="HY42" s="118"/>
      <c r="HZ42" s="118"/>
      <c r="IA42" s="118"/>
      <c r="IB42" s="118"/>
      <c r="IC42" s="118"/>
      <c r="ID42" s="118"/>
      <c r="IE42" s="118"/>
      <c r="IF42" s="118"/>
      <c r="IG42" s="118"/>
      <c r="IH42" s="118"/>
      <c r="II42" s="118"/>
      <c r="IJ42" s="118"/>
      <c r="IK42" s="118"/>
      <c r="IL42" s="118"/>
      <c r="IM42" s="118"/>
      <c r="IN42" s="118"/>
      <c r="IO42" s="118"/>
      <c r="IP42" s="118"/>
      <c r="IQ42" s="118"/>
      <c r="IR42" s="118"/>
      <c r="IS42" s="118"/>
      <c r="IT42" s="118"/>
      <c r="IU42" s="118"/>
      <c r="IV42" s="118"/>
      <c r="IW42" s="118"/>
      <c r="IX42" s="118"/>
    </row>
    <row r="43" spans="1:258" s="114" customFormat="1" ht="30" customHeight="1">
      <c r="A43" s="84"/>
      <c r="B43" s="464"/>
      <c r="C43" s="676"/>
      <c r="D43" s="671"/>
      <c r="E43" s="672"/>
      <c r="F43" s="550" t="s">
        <v>1019</v>
      </c>
      <c r="G43" s="476" t="s">
        <v>919</v>
      </c>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c r="BT43" s="211"/>
      <c r="BU43" s="211"/>
      <c r="BV43" s="211"/>
      <c r="BW43" s="211"/>
      <c r="BX43" s="211"/>
      <c r="BY43" s="211"/>
      <c r="BZ43" s="211"/>
      <c r="CA43" s="211"/>
      <c r="CB43" s="211"/>
      <c r="CC43" s="211"/>
      <c r="CD43" s="211"/>
      <c r="CE43" s="211"/>
      <c r="CF43" s="211"/>
      <c r="CG43" s="211"/>
      <c r="CH43" s="211"/>
      <c r="CI43" s="211"/>
      <c r="CJ43" s="211"/>
      <c r="CK43" s="211"/>
      <c r="CL43" s="211"/>
      <c r="CM43" s="211"/>
      <c r="CN43" s="211"/>
      <c r="CO43" s="211"/>
      <c r="CP43" s="211"/>
      <c r="CQ43" s="211"/>
      <c r="CR43" s="211"/>
      <c r="CS43" s="211"/>
      <c r="CT43" s="211"/>
      <c r="CU43" s="211"/>
      <c r="CV43" s="211"/>
      <c r="CW43" s="211"/>
      <c r="CX43" s="211"/>
      <c r="CY43" s="211"/>
      <c r="CZ43" s="211"/>
      <c r="DA43" s="211"/>
      <c r="DB43" s="211"/>
      <c r="DC43" s="211"/>
      <c r="DD43" s="211"/>
      <c r="DE43" s="211"/>
      <c r="DF43" s="211"/>
      <c r="DG43" s="211"/>
      <c r="DH43" s="211"/>
      <c r="DI43" s="211"/>
      <c r="DJ43" s="211"/>
      <c r="DK43" s="211"/>
      <c r="DL43" s="211"/>
      <c r="DM43" s="211"/>
      <c r="DN43" s="211"/>
      <c r="DO43" s="211"/>
      <c r="DP43" s="211"/>
      <c r="DQ43" s="211"/>
      <c r="DR43" s="211"/>
      <c r="DS43" s="211"/>
      <c r="DT43" s="211"/>
      <c r="DU43" s="211"/>
      <c r="DV43" s="211"/>
      <c r="DW43" s="211"/>
      <c r="DX43" s="211"/>
      <c r="DY43" s="211"/>
      <c r="DZ43" s="211"/>
      <c r="EA43" s="211"/>
      <c r="EB43" s="211"/>
      <c r="EC43" s="211"/>
      <c r="ED43" s="211"/>
      <c r="EE43" s="211"/>
      <c r="EF43" s="211"/>
      <c r="EG43" s="211"/>
      <c r="EH43" s="211"/>
      <c r="EI43" s="211"/>
      <c r="EJ43" s="211"/>
      <c r="EK43" s="211"/>
      <c r="EL43" s="211"/>
      <c r="EM43" s="211"/>
      <c r="EN43" s="211"/>
      <c r="EO43" s="211"/>
      <c r="EP43" s="211"/>
      <c r="EQ43" s="211"/>
      <c r="ER43" s="211"/>
      <c r="ES43" s="211"/>
      <c r="ET43" s="211"/>
      <c r="EU43" s="211"/>
      <c r="EV43" s="211"/>
      <c r="EW43" s="211"/>
      <c r="EX43" s="211"/>
      <c r="EY43" s="211"/>
      <c r="EZ43" s="211"/>
      <c r="FA43" s="211"/>
      <c r="FB43" s="211"/>
      <c r="FC43" s="211"/>
      <c r="FD43" s="211"/>
      <c r="FE43" s="211"/>
      <c r="FF43" s="211"/>
      <c r="FG43" s="211"/>
      <c r="FH43" s="211"/>
      <c r="FI43" s="211"/>
      <c r="FJ43" s="211"/>
      <c r="FK43" s="211"/>
      <c r="FL43" s="211"/>
      <c r="FM43" s="211"/>
      <c r="FN43" s="211"/>
      <c r="FO43" s="211"/>
      <c r="FP43" s="211"/>
      <c r="FQ43" s="211"/>
      <c r="FR43" s="211"/>
      <c r="FS43" s="211"/>
      <c r="FT43" s="211"/>
      <c r="FU43" s="211"/>
      <c r="FV43" s="211"/>
      <c r="FW43" s="211"/>
      <c r="FX43" s="211"/>
      <c r="FY43" s="211"/>
      <c r="FZ43" s="211"/>
      <c r="GA43" s="211"/>
      <c r="GB43" s="211"/>
      <c r="GC43" s="211"/>
      <c r="GD43" s="211"/>
      <c r="GE43" s="211"/>
      <c r="GF43" s="211"/>
      <c r="GG43" s="211"/>
      <c r="GH43" s="211"/>
      <c r="GI43" s="211"/>
      <c r="GJ43" s="211"/>
      <c r="GK43" s="211"/>
      <c r="GL43" s="211"/>
      <c r="GM43" s="211"/>
      <c r="GN43" s="211"/>
      <c r="GO43" s="211"/>
      <c r="GP43" s="211"/>
      <c r="GQ43" s="211"/>
      <c r="GR43" s="211"/>
      <c r="GS43" s="211"/>
      <c r="GT43" s="211"/>
      <c r="GU43" s="211"/>
      <c r="GV43" s="211"/>
      <c r="GW43" s="211"/>
      <c r="GX43" s="211"/>
      <c r="GY43" s="211"/>
      <c r="GZ43" s="211"/>
      <c r="HA43" s="211"/>
      <c r="HB43" s="211"/>
      <c r="HC43" s="211"/>
      <c r="HD43" s="211"/>
      <c r="HE43" s="211"/>
      <c r="HF43" s="211"/>
      <c r="HG43" s="211"/>
      <c r="HH43" s="211"/>
      <c r="HI43" s="211"/>
      <c r="HJ43" s="211"/>
      <c r="HK43" s="211"/>
      <c r="HL43" s="211"/>
      <c r="HM43" s="211"/>
      <c r="HN43" s="211"/>
      <c r="HO43" s="211"/>
      <c r="HP43" s="211"/>
      <c r="HQ43" s="211"/>
      <c r="HR43" s="211"/>
      <c r="HS43" s="211"/>
      <c r="HT43" s="211"/>
      <c r="HU43" s="211"/>
      <c r="HV43" s="211"/>
      <c r="HW43" s="211"/>
      <c r="HX43" s="211"/>
      <c r="HY43" s="211"/>
      <c r="HZ43" s="211"/>
      <c r="IA43" s="211"/>
      <c r="IB43" s="211"/>
      <c r="IC43" s="211"/>
      <c r="ID43" s="211"/>
      <c r="IE43" s="211"/>
      <c r="IF43" s="211"/>
      <c r="IG43" s="211"/>
      <c r="IH43" s="211"/>
      <c r="II43" s="211"/>
      <c r="IJ43" s="211"/>
      <c r="IK43" s="211"/>
      <c r="IL43" s="211"/>
      <c r="IM43" s="211"/>
      <c r="IN43" s="211"/>
      <c r="IO43" s="211"/>
      <c r="IP43" s="211"/>
      <c r="IQ43" s="211"/>
      <c r="IR43" s="211"/>
      <c r="IS43" s="211"/>
      <c r="IT43" s="211"/>
      <c r="IU43" s="211"/>
      <c r="IV43" s="211"/>
      <c r="IW43" s="211"/>
      <c r="IX43" s="211"/>
    </row>
    <row r="44" spans="1:258" s="114" customFormat="1" ht="30" customHeight="1">
      <c r="A44" s="84"/>
      <c r="B44" s="464"/>
      <c r="C44" s="676"/>
      <c r="D44" s="671"/>
      <c r="E44" s="672"/>
      <c r="F44" s="550" t="s">
        <v>1019</v>
      </c>
      <c r="G44" s="476" t="s">
        <v>920</v>
      </c>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1"/>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c r="EN44" s="211"/>
      <c r="EO44" s="211"/>
      <c r="EP44" s="211"/>
      <c r="EQ44" s="211"/>
      <c r="ER44" s="211"/>
      <c r="ES44" s="211"/>
      <c r="ET44" s="211"/>
      <c r="EU44" s="211"/>
      <c r="EV44" s="211"/>
      <c r="EW44" s="211"/>
      <c r="EX44" s="211"/>
      <c r="EY44" s="211"/>
      <c r="EZ44" s="211"/>
      <c r="FA44" s="211"/>
      <c r="FB44" s="211"/>
      <c r="FC44" s="211"/>
      <c r="FD44" s="211"/>
      <c r="FE44" s="211"/>
      <c r="FF44" s="211"/>
      <c r="FG44" s="211"/>
      <c r="FH44" s="211"/>
      <c r="FI44" s="211"/>
      <c r="FJ44" s="211"/>
      <c r="FK44" s="211"/>
      <c r="FL44" s="211"/>
      <c r="FM44" s="211"/>
      <c r="FN44" s="211"/>
      <c r="FO44" s="211"/>
      <c r="FP44" s="211"/>
      <c r="FQ44" s="211"/>
      <c r="FR44" s="211"/>
      <c r="FS44" s="211"/>
      <c r="FT44" s="211"/>
      <c r="FU44" s="211"/>
      <c r="FV44" s="211"/>
      <c r="FW44" s="211"/>
      <c r="FX44" s="211"/>
      <c r="FY44" s="211"/>
      <c r="FZ44" s="211"/>
      <c r="GA44" s="211"/>
      <c r="GB44" s="211"/>
      <c r="GC44" s="211"/>
      <c r="GD44" s="211"/>
      <c r="GE44" s="211"/>
      <c r="GF44" s="211"/>
      <c r="GG44" s="211"/>
      <c r="GH44" s="211"/>
      <c r="GI44" s="211"/>
      <c r="GJ44" s="211"/>
      <c r="GK44" s="211"/>
      <c r="GL44" s="211"/>
      <c r="GM44" s="211"/>
      <c r="GN44" s="211"/>
      <c r="GO44" s="211"/>
      <c r="GP44" s="211"/>
      <c r="GQ44" s="211"/>
      <c r="GR44" s="211"/>
      <c r="GS44" s="211"/>
      <c r="GT44" s="211"/>
      <c r="GU44" s="211"/>
      <c r="GV44" s="211"/>
      <c r="GW44" s="211"/>
      <c r="GX44" s="211"/>
      <c r="GY44" s="211"/>
      <c r="GZ44" s="211"/>
      <c r="HA44" s="211"/>
      <c r="HB44" s="211"/>
      <c r="HC44" s="211"/>
      <c r="HD44" s="211"/>
      <c r="HE44" s="211"/>
      <c r="HF44" s="211"/>
      <c r="HG44" s="211"/>
      <c r="HH44" s="211"/>
      <c r="HI44" s="211"/>
      <c r="HJ44" s="211"/>
      <c r="HK44" s="211"/>
      <c r="HL44" s="211"/>
      <c r="HM44" s="211"/>
      <c r="HN44" s="211"/>
      <c r="HO44" s="211"/>
      <c r="HP44" s="211"/>
      <c r="HQ44" s="211"/>
      <c r="HR44" s="211"/>
      <c r="HS44" s="211"/>
      <c r="HT44" s="211"/>
      <c r="HU44" s="211"/>
      <c r="HV44" s="211"/>
      <c r="HW44" s="211"/>
      <c r="HX44" s="211"/>
      <c r="HY44" s="211"/>
      <c r="HZ44" s="211"/>
      <c r="IA44" s="211"/>
      <c r="IB44" s="211"/>
      <c r="IC44" s="211"/>
      <c r="ID44" s="211"/>
      <c r="IE44" s="211"/>
      <c r="IF44" s="211"/>
      <c r="IG44" s="211"/>
      <c r="IH44" s="211"/>
      <c r="II44" s="211"/>
      <c r="IJ44" s="211"/>
      <c r="IK44" s="211"/>
      <c r="IL44" s="211"/>
      <c r="IM44" s="211"/>
      <c r="IN44" s="211"/>
      <c r="IO44" s="211"/>
      <c r="IP44" s="211"/>
      <c r="IQ44" s="211"/>
      <c r="IR44" s="211"/>
      <c r="IS44" s="211"/>
      <c r="IT44" s="211"/>
      <c r="IU44" s="211"/>
      <c r="IV44" s="211"/>
      <c r="IW44" s="211"/>
      <c r="IX44" s="211"/>
    </row>
    <row r="45" spans="1:258" s="114" customFormat="1" ht="30" customHeight="1">
      <c r="A45" s="84"/>
      <c r="B45" s="465"/>
      <c r="C45" s="677"/>
      <c r="D45" s="673"/>
      <c r="E45" s="674"/>
      <c r="F45" s="550" t="s">
        <v>1019</v>
      </c>
      <c r="G45" s="476" t="s">
        <v>921</v>
      </c>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1"/>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c r="EN45" s="211"/>
      <c r="EO45" s="211"/>
      <c r="EP45" s="211"/>
      <c r="EQ45" s="211"/>
      <c r="ER45" s="211"/>
      <c r="ES45" s="211"/>
      <c r="ET45" s="211"/>
      <c r="EU45" s="211"/>
      <c r="EV45" s="211"/>
      <c r="EW45" s="211"/>
      <c r="EX45" s="211"/>
      <c r="EY45" s="211"/>
      <c r="EZ45" s="211"/>
      <c r="FA45" s="211"/>
      <c r="FB45" s="211"/>
      <c r="FC45" s="211"/>
      <c r="FD45" s="211"/>
      <c r="FE45" s="211"/>
      <c r="FF45" s="211"/>
      <c r="FG45" s="211"/>
      <c r="FH45" s="211"/>
      <c r="FI45" s="211"/>
      <c r="FJ45" s="211"/>
      <c r="FK45" s="211"/>
      <c r="FL45" s="211"/>
      <c r="FM45" s="211"/>
      <c r="FN45" s="211"/>
      <c r="FO45" s="211"/>
      <c r="FP45" s="211"/>
      <c r="FQ45" s="211"/>
      <c r="FR45" s="211"/>
      <c r="FS45" s="211"/>
      <c r="FT45" s="211"/>
      <c r="FU45" s="211"/>
      <c r="FV45" s="211"/>
      <c r="FW45" s="211"/>
      <c r="FX45" s="211"/>
      <c r="FY45" s="211"/>
      <c r="FZ45" s="211"/>
      <c r="GA45" s="211"/>
      <c r="GB45" s="211"/>
      <c r="GC45" s="211"/>
      <c r="GD45" s="211"/>
      <c r="GE45" s="211"/>
      <c r="GF45" s="211"/>
      <c r="GG45" s="211"/>
      <c r="GH45" s="211"/>
      <c r="GI45" s="211"/>
      <c r="GJ45" s="211"/>
      <c r="GK45" s="211"/>
      <c r="GL45" s="211"/>
      <c r="GM45" s="211"/>
      <c r="GN45" s="211"/>
      <c r="GO45" s="211"/>
      <c r="GP45" s="211"/>
      <c r="GQ45" s="211"/>
      <c r="GR45" s="211"/>
      <c r="GS45" s="211"/>
      <c r="GT45" s="211"/>
      <c r="GU45" s="211"/>
      <c r="GV45" s="211"/>
      <c r="GW45" s="211"/>
      <c r="GX45" s="211"/>
      <c r="GY45" s="211"/>
      <c r="GZ45" s="211"/>
      <c r="HA45" s="211"/>
      <c r="HB45" s="211"/>
      <c r="HC45" s="211"/>
      <c r="HD45" s="211"/>
      <c r="HE45" s="211"/>
      <c r="HF45" s="211"/>
      <c r="HG45" s="211"/>
      <c r="HH45" s="211"/>
      <c r="HI45" s="211"/>
      <c r="HJ45" s="211"/>
      <c r="HK45" s="211"/>
      <c r="HL45" s="211"/>
      <c r="HM45" s="211"/>
      <c r="HN45" s="211"/>
      <c r="HO45" s="211"/>
      <c r="HP45" s="211"/>
      <c r="HQ45" s="211"/>
      <c r="HR45" s="211"/>
      <c r="HS45" s="211"/>
      <c r="HT45" s="211"/>
      <c r="HU45" s="211"/>
      <c r="HV45" s="211"/>
      <c r="HW45" s="211"/>
      <c r="HX45" s="211"/>
      <c r="HY45" s="211"/>
      <c r="HZ45" s="211"/>
      <c r="IA45" s="211"/>
      <c r="IB45" s="211"/>
      <c r="IC45" s="211"/>
      <c r="ID45" s="211"/>
      <c r="IE45" s="211"/>
      <c r="IF45" s="211"/>
      <c r="IG45" s="211"/>
      <c r="IH45" s="211"/>
      <c r="II45" s="211"/>
      <c r="IJ45" s="211"/>
      <c r="IK45" s="211"/>
      <c r="IL45" s="211"/>
      <c r="IM45" s="211"/>
      <c r="IN45" s="211"/>
      <c r="IO45" s="211"/>
      <c r="IP45" s="211"/>
      <c r="IQ45" s="211"/>
      <c r="IR45" s="211"/>
      <c r="IS45" s="211"/>
      <c r="IT45" s="211"/>
      <c r="IU45" s="211"/>
      <c r="IV45" s="211"/>
      <c r="IW45" s="211"/>
      <c r="IX45" s="211"/>
    </row>
  </sheetData>
  <mergeCells count="287">
    <mergeCell ref="D41:E41"/>
    <mergeCell ref="D40:E40"/>
    <mergeCell ref="D42:E45"/>
    <mergeCell ref="C41:C45"/>
    <mergeCell ref="E3:G3"/>
    <mergeCell ref="E4:G4"/>
    <mergeCell ref="D26:E26"/>
    <mergeCell ref="D25:E25"/>
    <mergeCell ref="D27:E27"/>
    <mergeCell ref="D29:E29"/>
    <mergeCell ref="D28:E28"/>
    <mergeCell ref="D22:E22"/>
    <mergeCell ref="B23:C24"/>
    <mergeCell ref="D23:E24"/>
    <mergeCell ref="B18:G18"/>
    <mergeCell ref="D5:G5"/>
    <mergeCell ref="D7:G7"/>
    <mergeCell ref="B11:G11"/>
    <mergeCell ref="B10:G10"/>
    <mergeCell ref="B17:G17"/>
    <mergeCell ref="B40:C40"/>
    <mergeCell ref="B16:G16"/>
    <mergeCell ref="D30:E30"/>
    <mergeCell ref="D31:E31"/>
    <mergeCell ref="R20:T20"/>
    <mergeCell ref="AD20:AF20"/>
    <mergeCell ref="AG20:AI20"/>
    <mergeCell ref="AJ20:AL20"/>
    <mergeCell ref="U20:W20"/>
    <mergeCell ref="J20:K20"/>
    <mergeCell ref="X20:Z20"/>
    <mergeCell ref="AA20:AC20"/>
    <mergeCell ref="BH15:BJ15"/>
    <mergeCell ref="AM20:AO20"/>
    <mergeCell ref="AP20:AR20"/>
    <mergeCell ref="AS20:AU20"/>
    <mergeCell ref="AV20:AX20"/>
    <mergeCell ref="AY20:BA20"/>
    <mergeCell ref="BB20:BD20"/>
    <mergeCell ref="BE20:BG20"/>
    <mergeCell ref="BH20:BJ20"/>
    <mergeCell ref="R15:T15"/>
    <mergeCell ref="U15:W15"/>
    <mergeCell ref="X15:Z15"/>
    <mergeCell ref="AA15:AC15"/>
    <mergeCell ref="CC17:CE17"/>
    <mergeCell ref="CF17:CH17"/>
    <mergeCell ref="CI17:CK17"/>
    <mergeCell ref="CL17:CN17"/>
    <mergeCell ref="CO17:CQ17"/>
    <mergeCell ref="CR17:CT17"/>
    <mergeCell ref="CU17:CW17"/>
    <mergeCell ref="AG15:AI15"/>
    <mergeCell ref="BW15:BY15"/>
    <mergeCell ref="AP15:AR15"/>
    <mergeCell ref="AS15:AU15"/>
    <mergeCell ref="CF15:CH15"/>
    <mergeCell ref="CI15:CK15"/>
    <mergeCell ref="AV15:AX15"/>
    <mergeCell ref="AY15:BA15"/>
    <mergeCell ref="BB15:BD15"/>
    <mergeCell ref="BE15:BG15"/>
    <mergeCell ref="BW17:BY17"/>
    <mergeCell ref="BZ17:CB17"/>
    <mergeCell ref="BK15:BM15"/>
    <mergeCell ref="BN15:BP15"/>
    <mergeCell ref="D32:E32"/>
    <mergeCell ref="D34:E34"/>
    <mergeCell ref="D35:E35"/>
    <mergeCell ref="D37:E37"/>
    <mergeCell ref="B13:G13"/>
    <mergeCell ref="B15:G15"/>
    <mergeCell ref="J15:K15"/>
    <mergeCell ref="L15:N15"/>
    <mergeCell ref="O15:Q15"/>
    <mergeCell ref="B14:G14"/>
    <mergeCell ref="L20:N20"/>
    <mergeCell ref="O20:Q20"/>
    <mergeCell ref="D33:E33"/>
    <mergeCell ref="D36:E36"/>
    <mergeCell ref="EW15:EY15"/>
    <mergeCell ref="AJ15:AL15"/>
    <mergeCell ref="AM15:AO15"/>
    <mergeCell ref="CU15:CW15"/>
    <mergeCell ref="CX15:CZ15"/>
    <mergeCell ref="BQ15:BS15"/>
    <mergeCell ref="BT15:BV15"/>
    <mergeCell ref="AD15:AF15"/>
    <mergeCell ref="FU15:FW15"/>
    <mergeCell ref="FL15:FN15"/>
    <mergeCell ref="FO15:FQ15"/>
    <mergeCell ref="FR15:FT15"/>
    <mergeCell ref="BZ15:CB15"/>
    <mergeCell ref="CC15:CE15"/>
    <mergeCell ref="CL15:CN15"/>
    <mergeCell ref="CO15:CQ15"/>
    <mergeCell ref="CR15:CT15"/>
    <mergeCell ref="FC15:FE15"/>
    <mergeCell ref="FF15:FH15"/>
    <mergeCell ref="FI15:FK15"/>
    <mergeCell ref="HZ15:IB15"/>
    <mergeCell ref="IC15:IE15"/>
    <mergeCell ref="IX15"/>
    <mergeCell ref="IF15:IH15"/>
    <mergeCell ref="II15:IK15"/>
    <mergeCell ref="IL15:IN15"/>
    <mergeCell ref="IO15:IQ15"/>
    <mergeCell ref="IR15:IT15"/>
    <mergeCell ref="IU15:IW15"/>
    <mergeCell ref="HN15:HP15"/>
    <mergeCell ref="HQ15:HS15"/>
    <mergeCell ref="HT15:HV15"/>
    <mergeCell ref="HW15:HY15"/>
    <mergeCell ref="GM15:GO15"/>
    <mergeCell ref="GP15:GR15"/>
    <mergeCell ref="GS15:GU15"/>
    <mergeCell ref="GV15:GX15"/>
    <mergeCell ref="GY15:HA15"/>
    <mergeCell ref="HB15:HD15"/>
    <mergeCell ref="HE15:HG15"/>
    <mergeCell ref="HH15:HJ15"/>
    <mergeCell ref="HK15:HM15"/>
    <mergeCell ref="DA17:DC17"/>
    <mergeCell ref="DD17:DF17"/>
    <mergeCell ref="GD15:GF15"/>
    <mergeCell ref="GG15:GI15"/>
    <mergeCell ref="GJ15:GL15"/>
    <mergeCell ref="DA15:DC15"/>
    <mergeCell ref="DD15:DF15"/>
    <mergeCell ref="DG15:DI15"/>
    <mergeCell ref="DJ15:DL15"/>
    <mergeCell ref="DM15:DO15"/>
    <mergeCell ref="DP15:DR15"/>
    <mergeCell ref="DS15:DU15"/>
    <mergeCell ref="DV15:DX15"/>
    <mergeCell ref="DY15:EA15"/>
    <mergeCell ref="EB15:ED15"/>
    <mergeCell ref="EE15:EG15"/>
    <mergeCell ref="EH15:EJ15"/>
    <mergeCell ref="EK15:EM15"/>
    <mergeCell ref="EN15:EP15"/>
    <mergeCell ref="EQ15:ES15"/>
    <mergeCell ref="FX15:FZ15"/>
    <mergeCell ref="GA15:GC15"/>
    <mergeCell ref="EZ15:FB15"/>
    <mergeCell ref="ET15:EV15"/>
    <mergeCell ref="IX17"/>
    <mergeCell ref="IC17:IE17"/>
    <mergeCell ref="IF17:IH17"/>
    <mergeCell ref="J17:K17"/>
    <mergeCell ref="L17:N17"/>
    <mergeCell ref="O17:Q17"/>
    <mergeCell ref="R17:T17"/>
    <mergeCell ref="U17:W17"/>
    <mergeCell ref="X17:Z17"/>
    <mergeCell ref="AA17:AC17"/>
    <mergeCell ref="AD17:AF17"/>
    <mergeCell ref="AG17:AI17"/>
    <mergeCell ref="AJ17:AL17"/>
    <mergeCell ref="AM17:AO17"/>
    <mergeCell ref="AP17:AR17"/>
    <mergeCell ref="AS17:AU17"/>
    <mergeCell ref="AV17:AX17"/>
    <mergeCell ref="AY17:BA17"/>
    <mergeCell ref="BB17:BD17"/>
    <mergeCell ref="BE17:BG17"/>
    <mergeCell ref="BH17:BJ17"/>
    <mergeCell ref="BK17:BM17"/>
    <mergeCell ref="GM17:GO17"/>
    <mergeCell ref="GP17:GR17"/>
    <mergeCell ref="IU17:IW17"/>
    <mergeCell ref="FL17:FN17"/>
    <mergeCell ref="FO17:FQ17"/>
    <mergeCell ref="FR17:FT17"/>
    <mergeCell ref="FU17:FW17"/>
    <mergeCell ref="FX17:FZ17"/>
    <mergeCell ref="GA17:GC17"/>
    <mergeCell ref="GD17:GF17"/>
    <mergeCell ref="GG17:GI17"/>
    <mergeCell ref="GJ17:GL17"/>
    <mergeCell ref="IO17:IQ17"/>
    <mergeCell ref="IR17:IT17"/>
    <mergeCell ref="HK17:HM17"/>
    <mergeCell ref="HN17:HP17"/>
    <mergeCell ref="HQ17:HS17"/>
    <mergeCell ref="HT17:HV17"/>
    <mergeCell ref="HW17:HY17"/>
    <mergeCell ref="HZ17:IB17"/>
    <mergeCell ref="II17:IK17"/>
    <mergeCell ref="IL17:IN17"/>
    <mergeCell ref="HH17:HJ17"/>
    <mergeCell ref="EH17:EJ17"/>
    <mergeCell ref="EK17:EM17"/>
    <mergeCell ref="EN17:EP17"/>
    <mergeCell ref="EQ17:ES17"/>
    <mergeCell ref="ET17:EV17"/>
    <mergeCell ref="EW17:EY17"/>
    <mergeCell ref="EZ17:FB17"/>
    <mergeCell ref="CU20:CW20"/>
    <mergeCell ref="CX20:CZ20"/>
    <mergeCell ref="DA20:DC20"/>
    <mergeCell ref="DD20:DF20"/>
    <mergeCell ref="DG20:DI20"/>
    <mergeCell ref="DJ20:DL20"/>
    <mergeCell ref="DM20:DO20"/>
    <mergeCell ref="EZ20:FB20"/>
    <mergeCell ref="DG17:DI17"/>
    <mergeCell ref="DJ17:DL17"/>
    <mergeCell ref="DM17:DO17"/>
    <mergeCell ref="DP17:DR17"/>
    <mergeCell ref="DS17:DU17"/>
    <mergeCell ref="DV17:DX17"/>
    <mergeCell ref="DY17:EA17"/>
    <mergeCell ref="EB17:ED17"/>
    <mergeCell ref="CX17:CZ17"/>
    <mergeCell ref="IR20:IT20"/>
    <mergeCell ref="IU20:IW20"/>
    <mergeCell ref="IX20"/>
    <mergeCell ref="HT20:HV20"/>
    <mergeCell ref="HW20:HY20"/>
    <mergeCell ref="HZ20:IB20"/>
    <mergeCell ref="IC20:IE20"/>
    <mergeCell ref="IF20:IH20"/>
    <mergeCell ref="FC20:FE20"/>
    <mergeCell ref="FF20:FH20"/>
    <mergeCell ref="FI20:FK20"/>
    <mergeCell ref="FL20:FN20"/>
    <mergeCell ref="FO20:FQ20"/>
    <mergeCell ref="II20:IK20"/>
    <mergeCell ref="HK20:HM20"/>
    <mergeCell ref="HN20:HP20"/>
    <mergeCell ref="HQ20:HS20"/>
    <mergeCell ref="GJ20:GL20"/>
    <mergeCell ref="GM20:GO20"/>
    <mergeCell ref="GP20:GR20"/>
    <mergeCell ref="GS20:GU20"/>
    <mergeCell ref="GV20:GX20"/>
    <mergeCell ref="IO20:IQ20"/>
    <mergeCell ref="FR20:FT20"/>
    <mergeCell ref="HH20:HJ20"/>
    <mergeCell ref="ET20:EV20"/>
    <mergeCell ref="EW20:EY20"/>
    <mergeCell ref="EK20:EM20"/>
    <mergeCell ref="EN20:EP20"/>
    <mergeCell ref="BN20:BP20"/>
    <mergeCell ref="BQ20:BS20"/>
    <mergeCell ref="BT20:BV20"/>
    <mergeCell ref="IL20:IN20"/>
    <mergeCell ref="BW20:BY20"/>
    <mergeCell ref="BZ20:CB20"/>
    <mergeCell ref="CC20:CE20"/>
    <mergeCell ref="CF20:CH20"/>
    <mergeCell ref="CI20:CK20"/>
    <mergeCell ref="CL20:CN20"/>
    <mergeCell ref="CO20:CQ20"/>
    <mergeCell ref="CR20:CT20"/>
    <mergeCell ref="EB20:ED20"/>
    <mergeCell ref="EE20:EG20"/>
    <mergeCell ref="EH20:EJ20"/>
    <mergeCell ref="GD20:GF20"/>
    <mergeCell ref="GY20:HA20"/>
    <mergeCell ref="HB20:HD20"/>
    <mergeCell ref="FU20:FW20"/>
    <mergeCell ref="K9:M9"/>
    <mergeCell ref="BK20:BM20"/>
    <mergeCell ref="B22:C22"/>
    <mergeCell ref="DP20:DR20"/>
    <mergeCell ref="DS20:DU20"/>
    <mergeCell ref="DV20:DX20"/>
    <mergeCell ref="DY20:EA20"/>
    <mergeCell ref="EQ20:ES20"/>
    <mergeCell ref="HE20:HG20"/>
    <mergeCell ref="FX20:FZ20"/>
    <mergeCell ref="GA20:GC20"/>
    <mergeCell ref="GG20:GI20"/>
    <mergeCell ref="FC17:FE17"/>
    <mergeCell ref="FF17:FH17"/>
    <mergeCell ref="FI17:FK17"/>
    <mergeCell ref="GS17:GU17"/>
    <mergeCell ref="GV17:GX17"/>
    <mergeCell ref="GY17:HA17"/>
    <mergeCell ref="HB17:HD17"/>
    <mergeCell ref="HE17:HG17"/>
    <mergeCell ref="EE17:EG17"/>
    <mergeCell ref="BN17:BP17"/>
    <mergeCell ref="BQ17:BS17"/>
    <mergeCell ref="BT17:BV17"/>
  </mergeCells>
  <phoneticPr fontId="4"/>
  <hyperlinks>
    <hyperlink ref="G23" location="参４_申請!A1" display="参４_申請"/>
    <hyperlink ref="G24" location="参４_申請_事業計画!A1" display="参４_申請_事業計画"/>
    <hyperlink ref="G25" location="別紙１①!A1" display="別紙１①"/>
    <hyperlink ref="G26" location="別紙１②!A1" display="別紙１②"/>
    <hyperlink ref="G27" location="別紙１③!A1" display="別紙１③"/>
    <hyperlink ref="G28" location="別紙２①!A1" display="別紙１④"/>
    <hyperlink ref="G29" location="別紙２①!A1" display="別紙２①"/>
    <hyperlink ref="G30" location="別紙３!A1" display="別紙３"/>
    <hyperlink ref="G31" location="別紙４!A1" display="別紙４"/>
    <hyperlink ref="G32" location="別紙５!A1" display="別紙５"/>
    <hyperlink ref="G34" location="別紙７!A1" display="別紙７"/>
    <hyperlink ref="G35" location="'別紙７（別添）'!A1" display="別紙７（別添）"/>
    <hyperlink ref="G41" location="別紙２①!A1" display="別紙２①　（再掲）"/>
    <hyperlink ref="G42" location="'別紙２②（ネットワーク化活動計画）'!A1" display="別紙２②（ネットワーク化活動計画）"/>
    <hyperlink ref="G43" location="'別紙２③（ネットワーク化）'!Print_Area" display="別紙２③（ネットワーク化）"/>
    <hyperlink ref="G44" location="'別紙２④（統合）'!A1" display="別紙２④（統合）"/>
    <hyperlink ref="G45" location="'別紙２⑤（多様な組織等の参画）'!A1" display="別紙２⑤（多様な組織等の参画）"/>
    <hyperlink ref="G36" location="別紙８!A1" display="別紙８"/>
    <hyperlink ref="G37" location="別紙９!A1" display="別紙９"/>
    <hyperlink ref="G33" location="別紙６!A1" display="別紙６"/>
  </hyperlinks>
  <pageMargins left="0.70866141732283472" right="0.70866141732283472" top="0.74803149606299213" bottom="0.74803149606299213" header="0.31496062992125984" footer="0.31496062992125984"/>
  <pageSetup paperSize="9"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CFFCC"/>
    <pageSetUpPr fitToPage="1"/>
  </sheetPr>
  <dimension ref="A1:CJ139"/>
  <sheetViews>
    <sheetView showGridLines="0" view="pageBreakPreview" zoomScale="90" zoomScaleNormal="100" zoomScaleSheetLayoutView="90" workbookViewId="0">
      <selection sqref="A1:AI7"/>
    </sheetView>
  </sheetViews>
  <sheetFormatPr defaultRowHeight="13.5"/>
  <cols>
    <col min="1" max="1" width="2.875" customWidth="1"/>
    <col min="2" max="35" width="2.625" style="91" customWidth="1"/>
  </cols>
  <sheetData>
    <row r="1" spans="1:35" ht="15.6" customHeight="1">
      <c r="A1" s="646"/>
      <c r="B1" s="647"/>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8" t="s">
        <v>389</v>
      </c>
      <c r="AI1" s="647"/>
    </row>
    <row r="2" spans="1:35" s="116" customFormat="1" ht="15.6" customHeight="1">
      <c r="A2" s="649"/>
      <c r="B2" s="650" t="s">
        <v>390</v>
      </c>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row>
    <row r="3" spans="1:35" s="91" customFormat="1" ht="36" customHeight="1">
      <c r="A3" s="647"/>
      <c r="B3" s="1310" t="s">
        <v>391</v>
      </c>
      <c r="C3" s="1310"/>
      <c r="D3" s="1310"/>
      <c r="E3" s="1310"/>
      <c r="F3" s="1310" t="s">
        <v>392</v>
      </c>
      <c r="G3" s="1310"/>
      <c r="H3" s="1310"/>
      <c r="I3" s="1310"/>
      <c r="J3" s="1310"/>
      <c r="K3" s="1310"/>
      <c r="L3" s="1310" t="s">
        <v>393</v>
      </c>
      <c r="M3" s="1310"/>
      <c r="N3" s="1310"/>
      <c r="O3" s="1310"/>
      <c r="P3" s="1310"/>
      <c r="Q3" s="1310"/>
      <c r="R3" s="1310"/>
      <c r="S3" s="1310" t="s">
        <v>394</v>
      </c>
      <c r="T3" s="1310"/>
      <c r="U3" s="1310"/>
      <c r="V3" s="1310"/>
      <c r="W3" s="1310"/>
      <c r="X3" s="1310"/>
      <c r="Y3" s="1310"/>
      <c r="Z3" s="1310"/>
      <c r="AA3" s="1310"/>
      <c r="AB3" s="1310"/>
      <c r="AC3" s="1310" t="s">
        <v>395</v>
      </c>
      <c r="AD3" s="1310"/>
      <c r="AE3" s="1310"/>
      <c r="AF3" s="1310"/>
      <c r="AG3" s="1310"/>
      <c r="AH3" s="1310"/>
      <c r="AI3" s="647"/>
    </row>
    <row r="4" spans="1:35" s="91" customFormat="1" ht="46.9" customHeight="1">
      <c r="A4" s="647"/>
      <c r="B4" s="1310" t="s">
        <v>396</v>
      </c>
      <c r="C4" s="1310"/>
      <c r="D4" s="1310"/>
      <c r="E4" s="1310"/>
      <c r="F4" s="1311" t="s">
        <v>514</v>
      </c>
      <c r="G4" s="1311"/>
      <c r="H4" s="1311"/>
      <c r="I4" s="1311"/>
      <c r="J4" s="1311"/>
      <c r="K4" s="1311"/>
      <c r="L4" s="1311" t="s">
        <v>785</v>
      </c>
      <c r="M4" s="1311"/>
      <c r="N4" s="1311"/>
      <c r="O4" s="1311"/>
      <c r="P4" s="1311"/>
      <c r="Q4" s="1311"/>
      <c r="R4" s="1311"/>
      <c r="S4" s="1312" t="s">
        <v>787</v>
      </c>
      <c r="T4" s="1312"/>
      <c r="U4" s="1312"/>
      <c r="V4" s="1312"/>
      <c r="W4" s="1312"/>
      <c r="X4" s="1312"/>
      <c r="Y4" s="1312"/>
      <c r="Z4" s="1312"/>
      <c r="AA4" s="1312"/>
      <c r="AB4" s="1312"/>
      <c r="AC4" s="1311" t="s">
        <v>786</v>
      </c>
      <c r="AD4" s="1311"/>
      <c r="AE4" s="1311"/>
      <c r="AF4" s="1311"/>
      <c r="AG4" s="1311"/>
      <c r="AH4" s="1311"/>
      <c r="AI4" s="647"/>
    </row>
    <row r="5" spans="1:35" s="91" customFormat="1" ht="49.15" customHeight="1">
      <c r="A5" s="647"/>
      <c r="B5" s="1310" t="s">
        <v>397</v>
      </c>
      <c r="C5" s="1310"/>
      <c r="D5" s="1310"/>
      <c r="E5" s="1310"/>
      <c r="F5" s="1311" t="s">
        <v>515</v>
      </c>
      <c r="G5" s="1311"/>
      <c r="H5" s="1311"/>
      <c r="I5" s="1311"/>
      <c r="J5" s="1311"/>
      <c r="K5" s="1311"/>
      <c r="L5" s="1311" t="s">
        <v>785</v>
      </c>
      <c r="M5" s="1311"/>
      <c r="N5" s="1311"/>
      <c r="O5" s="1311"/>
      <c r="P5" s="1311"/>
      <c r="Q5" s="1311"/>
      <c r="R5" s="1311"/>
      <c r="S5" s="1312" t="s">
        <v>787</v>
      </c>
      <c r="T5" s="1312"/>
      <c r="U5" s="1312"/>
      <c r="V5" s="1312"/>
      <c r="W5" s="1312"/>
      <c r="X5" s="1312"/>
      <c r="Y5" s="1312"/>
      <c r="Z5" s="1312"/>
      <c r="AA5" s="1312"/>
      <c r="AB5" s="1312"/>
      <c r="AC5" s="1311" t="s">
        <v>786</v>
      </c>
      <c r="AD5" s="1311"/>
      <c r="AE5" s="1311"/>
      <c r="AF5" s="1311"/>
      <c r="AG5" s="1311"/>
      <c r="AH5" s="1311"/>
      <c r="AI5" s="647"/>
    </row>
    <row r="6" spans="1:35" s="91" customFormat="1" ht="54" customHeight="1">
      <c r="A6" s="647"/>
      <c r="B6" s="1310" t="s">
        <v>517</v>
      </c>
      <c r="C6" s="1310"/>
      <c r="D6" s="1310"/>
      <c r="E6" s="1310"/>
      <c r="F6" s="1311" t="s">
        <v>516</v>
      </c>
      <c r="G6" s="1311"/>
      <c r="H6" s="1311"/>
      <c r="I6" s="1311"/>
      <c r="J6" s="1311"/>
      <c r="K6" s="1311"/>
      <c r="L6" s="1311" t="s">
        <v>422</v>
      </c>
      <c r="M6" s="1311"/>
      <c r="N6" s="1311"/>
      <c r="O6" s="1311"/>
      <c r="P6" s="1311"/>
      <c r="Q6" s="1311"/>
      <c r="R6" s="1311"/>
      <c r="S6" s="1312" t="s">
        <v>788</v>
      </c>
      <c r="T6" s="1312"/>
      <c r="U6" s="1312"/>
      <c r="V6" s="1312"/>
      <c r="W6" s="1312"/>
      <c r="X6" s="1312"/>
      <c r="Y6" s="1312"/>
      <c r="Z6" s="1312"/>
      <c r="AA6" s="1312"/>
      <c r="AB6" s="1312"/>
      <c r="AC6" s="1311" t="s">
        <v>423</v>
      </c>
      <c r="AD6" s="1311"/>
      <c r="AE6" s="1311"/>
      <c r="AF6" s="1311"/>
      <c r="AG6" s="1311"/>
      <c r="AH6" s="1311"/>
      <c r="AI6" s="647"/>
    </row>
    <row r="7" spans="1:35" s="91" customFormat="1" ht="13.5" customHeight="1">
      <c r="A7" s="647"/>
      <c r="B7" s="647"/>
      <c r="C7" s="647"/>
      <c r="D7" s="647"/>
      <c r="E7" s="647"/>
      <c r="F7" s="647"/>
      <c r="G7" s="647"/>
      <c r="H7" s="647"/>
      <c r="I7" s="647"/>
      <c r="J7" s="647"/>
      <c r="K7" s="647"/>
      <c r="L7" s="647"/>
      <c r="M7" s="647"/>
      <c r="N7" s="647"/>
      <c r="O7" s="647"/>
      <c r="P7" s="647"/>
      <c r="Q7" s="647"/>
      <c r="R7" s="647"/>
      <c r="S7" s="647"/>
      <c r="T7" s="647"/>
      <c r="U7" s="647"/>
      <c r="V7" s="647"/>
      <c r="W7" s="647"/>
      <c r="X7" s="647"/>
      <c r="Y7" s="647"/>
      <c r="Z7" s="647"/>
      <c r="AA7" s="647"/>
      <c r="AB7" s="647"/>
      <c r="AC7" s="647"/>
      <c r="AD7" s="647"/>
      <c r="AE7" s="647"/>
      <c r="AF7" s="647"/>
      <c r="AG7" s="647"/>
      <c r="AH7" s="647"/>
      <c r="AI7" s="647"/>
    </row>
    <row r="8" spans="1:35" s="91" customFormat="1" ht="13.5" customHeight="1">
      <c r="A8" s="647"/>
      <c r="B8" s="647"/>
      <c r="C8" s="647"/>
      <c r="D8" s="647"/>
      <c r="E8" s="647"/>
      <c r="F8" s="647"/>
      <c r="G8" s="647"/>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row>
    <row r="9" spans="1:35">
      <c r="A9" s="646"/>
      <c r="B9" s="647"/>
      <c r="C9" s="647"/>
      <c r="D9" s="647"/>
      <c r="E9" s="647"/>
      <c r="F9" s="647"/>
      <c r="G9" s="647"/>
      <c r="H9" s="647"/>
      <c r="I9" s="647"/>
      <c r="J9" s="647"/>
      <c r="K9" s="647"/>
      <c r="L9" s="647"/>
      <c r="M9" s="647"/>
      <c r="N9" s="647"/>
      <c r="O9" s="647"/>
      <c r="P9" s="647"/>
      <c r="Q9" s="647"/>
      <c r="R9" s="647"/>
      <c r="S9" s="647"/>
      <c r="T9" s="647"/>
      <c r="U9" s="647"/>
      <c r="V9" s="647"/>
      <c r="W9" s="647"/>
      <c r="X9" s="647"/>
      <c r="Y9" s="647"/>
      <c r="Z9" s="647"/>
      <c r="AA9" s="647"/>
      <c r="AB9" s="647"/>
      <c r="AC9" s="647"/>
      <c r="AD9" s="647"/>
      <c r="AE9" s="647"/>
      <c r="AF9" s="647"/>
      <c r="AG9" s="647"/>
      <c r="AH9" s="647"/>
      <c r="AI9" s="647"/>
    </row>
    <row r="10" spans="1:35" s="91" customFormat="1" ht="13.5" customHeight="1">
      <c r="A10" s="647"/>
      <c r="B10" s="647"/>
      <c r="C10" s="647"/>
      <c r="D10" s="647"/>
      <c r="E10" s="647"/>
      <c r="F10" s="647"/>
      <c r="G10" s="647"/>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647"/>
      <c r="AI10" s="647"/>
    </row>
    <row r="11" spans="1:35" s="91" customFormat="1" ht="13.5" customHeight="1">
      <c r="A11" s="647"/>
      <c r="B11" s="647"/>
      <c r="C11" s="647"/>
      <c r="D11" s="647"/>
      <c r="E11" s="647"/>
      <c r="F11" s="647"/>
      <c r="G11" s="647"/>
      <c r="H11" s="647"/>
      <c r="I11" s="647"/>
      <c r="J11" s="647"/>
      <c r="K11" s="647"/>
      <c r="L11" s="647"/>
      <c r="M11" s="647"/>
      <c r="N11" s="647"/>
      <c r="O11" s="647"/>
      <c r="P11" s="647"/>
      <c r="Q11" s="647"/>
      <c r="R11" s="647"/>
      <c r="S11" s="647"/>
      <c r="T11" s="647"/>
      <c r="U11" s="647"/>
      <c r="V11" s="647"/>
      <c r="W11" s="647"/>
      <c r="X11" s="647"/>
      <c r="Y11" s="647"/>
      <c r="Z11" s="647"/>
      <c r="AA11" s="647"/>
      <c r="AB11" s="647"/>
      <c r="AC11" s="647"/>
      <c r="AD11" s="647"/>
      <c r="AE11" s="647"/>
      <c r="AF11" s="647"/>
      <c r="AG11" s="647"/>
      <c r="AH11" s="647"/>
      <c r="AI11" s="647"/>
    </row>
    <row r="12" spans="1:35" s="91" customFormat="1" ht="13.5" customHeight="1">
      <c r="A12" s="647"/>
      <c r="B12" s="647"/>
      <c r="C12" s="647"/>
      <c r="D12" s="647"/>
      <c r="E12" s="647"/>
      <c r="F12" s="647"/>
      <c r="G12" s="647"/>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row>
    <row r="13" spans="1:35" s="91" customFormat="1" ht="13.5" customHeight="1">
      <c r="A13" s="647"/>
      <c r="B13" s="647"/>
      <c r="C13" s="647"/>
      <c r="D13" s="647"/>
      <c r="E13" s="647"/>
      <c r="F13" s="647"/>
      <c r="G13" s="647"/>
      <c r="H13" s="647"/>
      <c r="I13" s="647"/>
      <c r="J13" s="647"/>
      <c r="K13" s="647"/>
      <c r="L13" s="647"/>
      <c r="M13" s="647"/>
      <c r="N13" s="647"/>
      <c r="O13" s="647"/>
      <c r="P13" s="647"/>
      <c r="Q13" s="647"/>
      <c r="R13" s="647"/>
      <c r="S13" s="647"/>
      <c r="T13" s="647"/>
      <c r="U13" s="647"/>
      <c r="V13" s="647"/>
      <c r="W13" s="647"/>
      <c r="X13" s="647"/>
      <c r="Y13" s="647"/>
      <c r="Z13" s="647"/>
      <c r="AA13" s="647"/>
      <c r="AB13" s="647"/>
      <c r="AC13" s="647"/>
      <c r="AD13" s="647"/>
      <c r="AE13" s="647"/>
      <c r="AF13" s="647"/>
      <c r="AG13" s="647"/>
      <c r="AH13" s="647"/>
      <c r="AI13" s="647"/>
    </row>
    <row r="14" spans="1:35" s="91" customFormat="1" ht="13.5" customHeight="1">
      <c r="A14" s="647"/>
      <c r="B14" s="647"/>
      <c r="C14" s="647"/>
      <c r="D14" s="647"/>
      <c r="E14" s="647"/>
      <c r="F14" s="647"/>
      <c r="G14" s="647"/>
      <c r="H14" s="647"/>
      <c r="I14" s="647"/>
      <c r="J14" s="647"/>
      <c r="K14" s="647"/>
      <c r="L14" s="647"/>
      <c r="M14" s="647"/>
      <c r="N14" s="647"/>
      <c r="O14" s="647"/>
      <c r="P14" s="647"/>
      <c r="Q14" s="647"/>
      <c r="R14" s="647"/>
      <c r="S14" s="647"/>
      <c r="T14" s="647"/>
      <c r="U14" s="647"/>
      <c r="V14" s="647"/>
      <c r="W14" s="647"/>
      <c r="X14" s="647"/>
      <c r="Y14" s="647"/>
      <c r="Z14" s="647"/>
      <c r="AA14" s="647"/>
      <c r="AB14" s="647"/>
      <c r="AC14" s="647"/>
      <c r="AD14" s="647"/>
      <c r="AE14" s="647"/>
      <c r="AF14" s="647"/>
      <c r="AG14" s="647"/>
      <c r="AH14" s="647"/>
      <c r="AI14" s="647"/>
    </row>
    <row r="15" spans="1:35" s="91" customFormat="1" ht="13.5" customHeight="1">
      <c r="A15" s="647"/>
      <c r="B15" s="647"/>
      <c r="C15" s="647"/>
      <c r="D15" s="647"/>
      <c r="E15" s="647"/>
      <c r="F15" s="647"/>
      <c r="G15" s="647"/>
      <c r="H15" s="647"/>
      <c r="I15" s="647"/>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647"/>
    </row>
    <row r="16" spans="1:35" s="91" customFormat="1" ht="13.5" customHeight="1">
      <c r="A16" s="647"/>
      <c r="B16" s="647"/>
      <c r="C16" s="647"/>
      <c r="D16" s="647"/>
      <c r="E16" s="647"/>
      <c r="F16" s="647"/>
      <c r="G16" s="647"/>
      <c r="H16" s="647"/>
      <c r="I16" s="647"/>
      <c r="J16" s="647"/>
      <c r="K16" s="647"/>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I16" s="647"/>
    </row>
    <row r="17" spans="1:88" s="91" customFormat="1" ht="13.5" customHeight="1">
      <c r="A17" s="647"/>
      <c r="B17" s="647"/>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row>
    <row r="18" spans="1:88" s="91" customFormat="1" ht="13.5" customHeight="1">
      <c r="A18" s="647"/>
      <c r="B18" s="647"/>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7"/>
      <c r="AE18" s="647"/>
      <c r="AF18" s="647"/>
      <c r="AG18" s="647"/>
      <c r="AH18" s="647"/>
      <c r="AI18" s="647"/>
    </row>
    <row r="19" spans="1:88" s="91" customFormat="1" ht="13.5" customHeight="1">
      <c r="A19" s="647"/>
      <c r="B19" s="647"/>
      <c r="C19" s="647"/>
      <c r="D19" s="647"/>
      <c r="E19" s="647"/>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row>
    <row r="20" spans="1:88" s="91" customFormat="1" ht="13.5" customHeight="1">
      <c r="A20" s="647"/>
      <c r="B20" s="647"/>
      <c r="C20" s="647"/>
      <c r="D20" s="647"/>
      <c r="E20" s="647"/>
      <c r="F20" s="647"/>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row>
    <row r="21" spans="1:88" s="91" customFormat="1" ht="13.5" customHeight="1">
      <c r="A21" s="647"/>
      <c r="B21" s="647"/>
      <c r="C21" s="647"/>
      <c r="D21" s="647"/>
      <c r="E21" s="647"/>
      <c r="F21" s="647"/>
      <c r="G21" s="647"/>
      <c r="H21" s="647"/>
      <c r="I21" s="647"/>
      <c r="J21" s="647"/>
      <c r="K21" s="647"/>
      <c r="L21" s="647"/>
      <c r="M21" s="647"/>
      <c r="N21" s="647"/>
      <c r="O21" s="647"/>
      <c r="P21" s="647"/>
      <c r="Q21" s="647"/>
      <c r="R21" s="647"/>
      <c r="S21" s="647"/>
      <c r="T21" s="647"/>
      <c r="U21" s="647"/>
      <c r="V21" s="647"/>
      <c r="W21" s="647"/>
      <c r="X21" s="647"/>
      <c r="Y21" s="647"/>
      <c r="Z21" s="647"/>
      <c r="AA21" s="647"/>
      <c r="AB21" s="647"/>
      <c r="AC21" s="647"/>
      <c r="AD21" s="647"/>
      <c r="AE21" s="647"/>
      <c r="AF21" s="647"/>
      <c r="AG21" s="647"/>
      <c r="AH21" s="647"/>
      <c r="AI21" s="647"/>
    </row>
    <row r="22" spans="1:88" s="91" customFormat="1" ht="13.5" customHeight="1">
      <c r="A22" s="647"/>
      <c r="B22" s="647"/>
      <c r="C22" s="647"/>
      <c r="D22" s="647"/>
      <c r="E22" s="647"/>
      <c r="F22" s="647"/>
      <c r="G22" s="647"/>
      <c r="H22" s="647"/>
      <c r="I22" s="647"/>
      <c r="J22" s="647"/>
      <c r="K22" s="647"/>
      <c r="L22" s="647"/>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row>
    <row r="23" spans="1:88" s="91" customFormat="1" ht="13.5" customHeight="1">
      <c r="A23" s="647"/>
      <c r="B23" s="647"/>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c r="AG23" s="647"/>
      <c r="AH23" s="647"/>
      <c r="AI23" s="647"/>
    </row>
    <row r="24" spans="1:88" s="91" customFormat="1">
      <c r="A24" s="646"/>
      <c r="B24" s="647"/>
      <c r="C24" s="647"/>
      <c r="D24" s="647"/>
      <c r="E24" s="647"/>
      <c r="F24" s="647"/>
      <c r="G24" s="647"/>
      <c r="H24" s="647"/>
      <c r="I24" s="647"/>
      <c r="J24" s="647"/>
      <c r="K24" s="647"/>
      <c r="L24" s="647"/>
      <c r="M24" s="647"/>
      <c r="N24" s="647"/>
      <c r="O24" s="647"/>
      <c r="P24" s="647"/>
      <c r="Q24" s="647"/>
      <c r="R24" s="647"/>
      <c r="S24" s="647"/>
      <c r="T24" s="647"/>
      <c r="U24" s="647"/>
      <c r="V24" s="647"/>
      <c r="W24" s="647"/>
      <c r="X24" s="647"/>
      <c r="Y24" s="647"/>
      <c r="Z24" s="647"/>
      <c r="AA24" s="647"/>
      <c r="AB24" s="647"/>
      <c r="AC24" s="647"/>
      <c r="AD24" s="647"/>
      <c r="AE24" s="647"/>
      <c r="AF24" s="647"/>
      <c r="AG24" s="647"/>
      <c r="AH24" s="647"/>
      <c r="AI24" s="647"/>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row>
    <row r="25" spans="1:88" s="91" customFormat="1" ht="13.5" customHeight="1">
      <c r="A25" s="647"/>
      <c r="B25" s="647"/>
      <c r="C25" s="647"/>
      <c r="D25" s="647"/>
      <c r="E25" s="647"/>
      <c r="F25" s="647"/>
      <c r="G25" s="647"/>
      <c r="H25" s="647"/>
      <c r="I25" s="647"/>
      <c r="J25" s="647"/>
      <c r="K25" s="647"/>
      <c r="L25" s="647"/>
      <c r="M25" s="647"/>
      <c r="N25" s="647"/>
      <c r="O25" s="647"/>
      <c r="P25" s="647"/>
      <c r="Q25" s="647"/>
      <c r="R25" s="647"/>
      <c r="S25" s="647"/>
      <c r="T25" s="647"/>
      <c r="U25" s="647"/>
      <c r="V25" s="647"/>
      <c r="W25" s="647"/>
      <c r="X25" s="647"/>
      <c r="Y25" s="647"/>
      <c r="Z25" s="647"/>
      <c r="AA25" s="647"/>
      <c r="AB25" s="647"/>
      <c r="AC25" s="647"/>
      <c r="AD25" s="647"/>
      <c r="AE25" s="647"/>
      <c r="AF25" s="647"/>
      <c r="AG25" s="647"/>
      <c r="AH25" s="647"/>
      <c r="AI25" s="647"/>
    </row>
    <row r="26" spans="1:88" s="91" customFormat="1" ht="13.5" customHeight="1">
      <c r="A26" s="647"/>
      <c r="B26" s="647"/>
      <c r="C26" s="647"/>
      <c r="D26" s="647"/>
      <c r="E26" s="647"/>
      <c r="F26" s="647"/>
      <c r="G26" s="647"/>
      <c r="H26" s="647"/>
      <c r="I26" s="647"/>
      <c r="J26" s="647"/>
      <c r="K26" s="647"/>
      <c r="L26" s="647"/>
      <c r="M26" s="647"/>
      <c r="N26" s="647"/>
      <c r="O26" s="647"/>
      <c r="P26" s="647"/>
      <c r="Q26" s="647"/>
      <c r="R26" s="647"/>
      <c r="S26" s="647"/>
      <c r="T26" s="647"/>
      <c r="U26" s="647"/>
      <c r="V26" s="647"/>
      <c r="W26" s="647"/>
      <c r="X26" s="647"/>
      <c r="Y26" s="647"/>
      <c r="Z26" s="647"/>
      <c r="AA26" s="647"/>
      <c r="AB26" s="647"/>
      <c r="AC26" s="647"/>
      <c r="AD26" s="647"/>
      <c r="AE26" s="647"/>
      <c r="AF26" s="647"/>
      <c r="AG26" s="647"/>
      <c r="AH26" s="647"/>
      <c r="AI26" s="647"/>
    </row>
    <row r="27" spans="1:88" s="91" customFormat="1" ht="13.5" customHeight="1">
      <c r="A27" s="647"/>
      <c r="B27" s="647"/>
      <c r="C27" s="647"/>
      <c r="D27" s="647"/>
      <c r="E27" s="647"/>
      <c r="F27" s="647"/>
      <c r="G27" s="647"/>
      <c r="H27" s="647"/>
      <c r="I27" s="647"/>
      <c r="J27" s="647"/>
      <c r="K27" s="647"/>
      <c r="L27" s="647"/>
      <c r="M27" s="647"/>
      <c r="N27" s="647"/>
      <c r="O27" s="647"/>
      <c r="P27" s="647"/>
      <c r="Q27" s="647"/>
      <c r="R27" s="647"/>
      <c r="S27" s="647"/>
      <c r="T27" s="647"/>
      <c r="U27" s="647"/>
      <c r="V27" s="647"/>
      <c r="W27" s="647"/>
      <c r="X27" s="647"/>
      <c r="Y27" s="647"/>
      <c r="Z27" s="647"/>
      <c r="AA27" s="647"/>
      <c r="AB27" s="647"/>
      <c r="AC27" s="647"/>
      <c r="AD27" s="647"/>
      <c r="AE27" s="647"/>
      <c r="AF27" s="647"/>
      <c r="AG27" s="647"/>
      <c r="AH27" s="647"/>
      <c r="AI27" s="647"/>
    </row>
    <row r="28" spans="1:88" s="91" customFormat="1" ht="13.5" customHeight="1">
      <c r="A28" s="647"/>
      <c r="B28" s="647"/>
      <c r="C28" s="647"/>
      <c r="D28" s="647"/>
      <c r="E28" s="647"/>
      <c r="F28" s="647"/>
      <c r="G28" s="647"/>
      <c r="H28" s="647"/>
      <c r="I28" s="647"/>
      <c r="J28" s="647"/>
      <c r="K28" s="647"/>
      <c r="L28" s="647"/>
      <c r="M28" s="647"/>
      <c r="N28" s="647"/>
      <c r="O28" s="647"/>
      <c r="P28" s="647"/>
      <c r="Q28" s="647"/>
      <c r="R28" s="647"/>
      <c r="S28" s="647"/>
      <c r="T28" s="647"/>
      <c r="U28" s="647"/>
      <c r="V28" s="647"/>
      <c r="W28" s="647"/>
      <c r="X28" s="647"/>
      <c r="Y28" s="647"/>
      <c r="Z28" s="647"/>
      <c r="AA28" s="647"/>
      <c r="AB28" s="647"/>
      <c r="AC28" s="647"/>
      <c r="AD28" s="647"/>
      <c r="AE28" s="647"/>
      <c r="AF28" s="647"/>
      <c r="AG28" s="647"/>
      <c r="AH28" s="647"/>
      <c r="AI28" s="647"/>
    </row>
    <row r="29" spans="1:88" s="91" customFormat="1" ht="13.5" customHeight="1">
      <c r="A29" s="647"/>
      <c r="B29" s="647"/>
      <c r="C29" s="647"/>
      <c r="D29" s="647"/>
      <c r="E29" s="647"/>
      <c r="F29" s="647"/>
      <c r="G29" s="647"/>
      <c r="H29" s="647"/>
      <c r="I29" s="647"/>
      <c r="J29" s="647"/>
      <c r="K29" s="647"/>
      <c r="L29" s="647"/>
      <c r="M29" s="647"/>
      <c r="N29" s="647"/>
      <c r="O29" s="647"/>
      <c r="P29" s="647"/>
      <c r="Q29" s="647"/>
      <c r="R29" s="647"/>
      <c r="S29" s="647"/>
      <c r="T29" s="647"/>
      <c r="U29" s="647"/>
      <c r="V29" s="647"/>
      <c r="W29" s="647"/>
      <c r="X29" s="647"/>
      <c r="Y29" s="647"/>
      <c r="Z29" s="647"/>
      <c r="AA29" s="647"/>
      <c r="AB29" s="647"/>
      <c r="AC29" s="647"/>
      <c r="AD29" s="647"/>
      <c r="AE29" s="647"/>
      <c r="AF29" s="647"/>
      <c r="AG29" s="647"/>
      <c r="AH29" s="647"/>
      <c r="AI29" s="647"/>
    </row>
    <row r="30" spans="1:88" s="91" customFormat="1" ht="13.5" customHeight="1">
      <c r="A30" s="647"/>
      <c r="B30" s="647"/>
      <c r="C30" s="647"/>
      <c r="D30" s="647"/>
      <c r="E30" s="647"/>
      <c r="F30" s="647"/>
      <c r="G30" s="647"/>
      <c r="H30" s="647"/>
      <c r="I30" s="647"/>
      <c r="J30" s="647"/>
      <c r="K30" s="647"/>
      <c r="L30" s="647"/>
      <c r="M30" s="647"/>
      <c r="N30" s="647"/>
      <c r="O30" s="647"/>
      <c r="P30" s="647"/>
      <c r="Q30" s="647"/>
      <c r="R30" s="647"/>
      <c r="S30" s="647"/>
      <c r="T30" s="647"/>
      <c r="U30" s="647"/>
      <c r="V30" s="647"/>
      <c r="W30" s="647"/>
      <c r="X30" s="647"/>
      <c r="Y30" s="647"/>
      <c r="Z30" s="647"/>
      <c r="AA30" s="647"/>
      <c r="AB30" s="647"/>
      <c r="AC30" s="647"/>
      <c r="AD30" s="647"/>
      <c r="AE30" s="647"/>
      <c r="AF30" s="647"/>
      <c r="AG30" s="647"/>
      <c r="AH30" s="647"/>
      <c r="AI30" s="647"/>
    </row>
    <row r="31" spans="1:88" s="91" customFormat="1" ht="13.5" customHeight="1">
      <c r="A31" s="647"/>
      <c r="B31" s="647"/>
      <c r="C31" s="647"/>
      <c r="D31" s="647"/>
      <c r="E31" s="647"/>
      <c r="F31" s="647"/>
      <c r="G31" s="647"/>
      <c r="H31" s="647"/>
      <c r="I31" s="647"/>
      <c r="J31" s="647"/>
      <c r="K31" s="647"/>
      <c r="L31" s="647"/>
      <c r="M31" s="647"/>
      <c r="N31" s="647"/>
      <c r="O31" s="647"/>
      <c r="P31" s="647"/>
      <c r="Q31" s="647"/>
      <c r="R31" s="647"/>
      <c r="S31" s="647"/>
      <c r="T31" s="647"/>
      <c r="U31" s="647"/>
      <c r="V31" s="647"/>
      <c r="W31" s="647"/>
      <c r="X31" s="647"/>
      <c r="Y31" s="647"/>
      <c r="Z31" s="647"/>
      <c r="AA31" s="647"/>
      <c r="AB31" s="647"/>
      <c r="AC31" s="647"/>
      <c r="AD31" s="647"/>
      <c r="AE31" s="647"/>
      <c r="AF31" s="647"/>
      <c r="AG31" s="647"/>
      <c r="AH31" s="647"/>
      <c r="AI31" s="647"/>
    </row>
    <row r="32" spans="1:88" s="91" customFormat="1" ht="13.5" customHeight="1">
      <c r="A32" s="647"/>
      <c r="B32" s="647"/>
      <c r="C32" s="647"/>
      <c r="D32" s="647"/>
      <c r="E32" s="647"/>
      <c r="F32" s="647"/>
      <c r="G32" s="647"/>
      <c r="H32" s="647"/>
      <c r="I32" s="647"/>
      <c r="J32" s="647"/>
      <c r="K32" s="647"/>
      <c r="L32" s="647"/>
      <c r="M32" s="647"/>
      <c r="N32" s="647"/>
      <c r="O32" s="647"/>
      <c r="P32" s="647"/>
      <c r="Q32" s="647"/>
      <c r="R32" s="647"/>
      <c r="S32" s="647"/>
      <c r="T32" s="647"/>
      <c r="U32" s="647"/>
      <c r="V32" s="647"/>
      <c r="W32" s="647"/>
      <c r="X32" s="647"/>
      <c r="Y32" s="647"/>
      <c r="Z32" s="647"/>
      <c r="AA32" s="647"/>
      <c r="AB32" s="647"/>
      <c r="AC32" s="647"/>
      <c r="AD32" s="647"/>
      <c r="AE32" s="647"/>
      <c r="AF32" s="647"/>
      <c r="AG32" s="647"/>
      <c r="AH32" s="647"/>
      <c r="AI32" s="647"/>
    </row>
    <row r="33" s="91" customFormat="1" ht="27" customHeight="1"/>
    <row r="34" s="91" customFormat="1" ht="13.5" customHeight="1"/>
    <row r="35" s="91" customFormat="1" ht="13.5" customHeight="1"/>
    <row r="36" s="91" customFormat="1" ht="13.5" customHeight="1"/>
    <row r="37" s="91" customFormat="1" ht="13.5" customHeight="1"/>
    <row r="38" s="91" customFormat="1" ht="13.5" customHeight="1"/>
    <row r="39" s="91" customFormat="1"/>
    <row r="40" s="91" customFormat="1" ht="13.5" customHeight="1"/>
    <row r="41" s="91" customFormat="1" ht="13.5" customHeight="1"/>
    <row r="42" s="91" customFormat="1" ht="13.5" customHeight="1"/>
    <row r="43" s="91" customFormat="1" ht="13.5" customHeight="1"/>
    <row r="44" s="91" customFormat="1" ht="13.5" customHeight="1"/>
    <row r="45" s="91" customFormat="1" ht="13.5" customHeight="1"/>
    <row r="46" s="91" customFormat="1" ht="13.5" customHeight="1"/>
    <row r="47" s="91" customFormat="1" ht="13.5" customHeight="1"/>
    <row r="48" s="91" customFormat="1" ht="13.5" customHeight="1"/>
    <row r="49" s="91" customFormat="1" ht="13.5" customHeight="1"/>
    <row r="50" s="91" customFormat="1" ht="13.5" customHeight="1"/>
    <row r="51" s="91" customFormat="1" ht="13.5" customHeight="1"/>
    <row r="52" s="91" customFormat="1" ht="27" customHeight="1"/>
    <row r="53" s="91" customFormat="1" ht="13.5" customHeight="1"/>
    <row r="54" s="91" customFormat="1" ht="27" customHeight="1"/>
    <row r="55" s="91" customFormat="1" ht="13.5" customHeight="1"/>
    <row r="56" s="91" customFormat="1" ht="13.5" customHeight="1"/>
    <row r="57" s="91" customFormat="1" ht="13.5" customHeight="1"/>
    <row r="58" s="91" customFormat="1" ht="13.5" customHeight="1"/>
    <row r="59" s="91" customFormat="1" ht="13.5" customHeight="1"/>
    <row r="60" s="91" customFormat="1" ht="13.5" customHeight="1"/>
    <row r="61" s="91" customFormat="1" ht="13.5" customHeight="1"/>
    <row r="62" s="91" customFormat="1" ht="13.5" customHeight="1"/>
    <row r="63" s="91" customFormat="1" ht="13.5" customHeight="1"/>
    <row r="64" s="91" customFormat="1" ht="27" customHeight="1"/>
    <row r="65" s="91" customFormat="1" ht="27" customHeight="1"/>
    <row r="68" s="91" customFormat="1"/>
    <row r="69" s="91" customFormat="1"/>
    <row r="86" ht="40.5" customHeight="1"/>
    <row r="114" ht="13.5" customHeight="1"/>
    <row r="129" ht="13.5" customHeight="1"/>
    <row r="138" ht="40.5" customHeight="1"/>
    <row r="139" ht="40.5" customHeight="1"/>
  </sheetData>
  <mergeCells count="20">
    <mergeCell ref="AC5:AH5"/>
    <mergeCell ref="L6:R6"/>
    <mergeCell ref="S6:AB6"/>
    <mergeCell ref="AC6:AH6"/>
    <mergeCell ref="S3:AB3"/>
    <mergeCell ref="AC3:AH3"/>
    <mergeCell ref="S4:AB4"/>
    <mergeCell ref="AC4:AH4"/>
    <mergeCell ref="S5:AB5"/>
    <mergeCell ref="B6:E6"/>
    <mergeCell ref="F6:K6"/>
    <mergeCell ref="B3:E3"/>
    <mergeCell ref="F3:K3"/>
    <mergeCell ref="L3:R3"/>
    <mergeCell ref="B4:E4"/>
    <mergeCell ref="F4:K4"/>
    <mergeCell ref="L4:R4"/>
    <mergeCell ref="B5:E5"/>
    <mergeCell ref="F5:K5"/>
    <mergeCell ref="L5:R5"/>
  </mergeCells>
  <phoneticPr fontId="4"/>
  <pageMargins left="0.7" right="0.7" top="0.75" bottom="0.75" header="0.3" footer="0.3"/>
  <pageSetup paperSize="9" scale="9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CFFCC"/>
  </sheetPr>
  <dimension ref="A1:AY47"/>
  <sheetViews>
    <sheetView showGridLines="0" view="pageBreakPreview" zoomScale="90" zoomScaleNormal="80" zoomScaleSheetLayoutView="55" workbookViewId="0"/>
  </sheetViews>
  <sheetFormatPr defaultRowHeight="13.5"/>
  <cols>
    <col min="1" max="53" width="2.875" customWidth="1"/>
  </cols>
  <sheetData>
    <row r="1" spans="1:47" s="98" customFormat="1" ht="18" customHeight="1">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9" t="s">
        <v>258</v>
      </c>
      <c r="AU1" s="87"/>
    </row>
    <row r="2" spans="1:47" s="98" customFormat="1" ht="21.95" customHeight="1">
      <c r="A2" s="422" t="s">
        <v>67</v>
      </c>
      <c r="B2" s="423"/>
      <c r="C2" s="512">
        <v>7</v>
      </c>
      <c r="D2" s="422" t="s">
        <v>783</v>
      </c>
      <c r="E2" s="423"/>
      <c r="F2" s="423"/>
      <c r="G2" s="423"/>
      <c r="H2" s="423"/>
      <c r="I2" s="423"/>
      <c r="J2" s="423"/>
      <c r="K2" s="423"/>
      <c r="L2" s="423"/>
      <c r="M2" s="423"/>
      <c r="N2" s="423"/>
      <c r="O2" s="423"/>
      <c r="P2" s="423"/>
      <c r="Q2" s="423"/>
      <c r="R2" s="423"/>
      <c r="S2" s="423"/>
      <c r="T2" s="42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87"/>
    </row>
    <row r="3" spans="1:47" s="98" customFormat="1" ht="36" customHeight="1">
      <c r="A3" s="970" t="s">
        <v>259</v>
      </c>
      <c r="B3" s="1325"/>
      <c r="C3" s="1325"/>
      <c r="D3" s="1326"/>
      <c r="E3" s="1326"/>
      <c r="F3" s="1326"/>
      <c r="G3" s="1326"/>
      <c r="H3" s="1326"/>
      <c r="I3" s="1326"/>
      <c r="J3" s="1326"/>
      <c r="K3" s="1326"/>
      <c r="L3" s="970" t="s">
        <v>260</v>
      </c>
      <c r="M3" s="1325"/>
      <c r="N3" s="1325"/>
      <c r="O3" s="1351" t="str">
        <f>はじめに!D3</f>
        <v>京都府</v>
      </c>
      <c r="P3" s="1351"/>
      <c r="Q3" s="1351"/>
      <c r="R3" s="1351"/>
      <c r="S3" s="1351"/>
      <c r="T3" s="1351"/>
      <c r="U3" s="1325" t="s">
        <v>261</v>
      </c>
      <c r="V3" s="1325"/>
      <c r="W3" s="1325"/>
      <c r="X3" s="1325"/>
      <c r="Y3" s="1325"/>
      <c r="Z3" s="1352"/>
      <c r="AA3" s="1352"/>
      <c r="AB3" s="1352"/>
      <c r="AC3" s="1352"/>
      <c r="AD3" s="1352"/>
      <c r="AE3" s="1352"/>
      <c r="AF3" s="1352"/>
      <c r="AG3" s="1352"/>
      <c r="AH3" s="1352"/>
      <c r="AI3" s="1352"/>
      <c r="AJ3" s="1325" t="s">
        <v>262</v>
      </c>
      <c r="AK3" s="1325"/>
      <c r="AL3" s="1325"/>
      <c r="AM3" s="1325"/>
      <c r="AN3" s="1326"/>
      <c r="AO3" s="1326"/>
      <c r="AP3" s="1326"/>
      <c r="AQ3" s="1326"/>
      <c r="AR3" s="1326"/>
      <c r="AS3" s="1326"/>
      <c r="AT3" s="1326"/>
    </row>
    <row r="4" spans="1:47" s="98" customFormat="1" ht="18" customHeight="1">
      <c r="A4" s="1327" t="s">
        <v>263</v>
      </c>
      <c r="B4" s="1328"/>
      <c r="C4" s="1333"/>
      <c r="D4" s="1333"/>
      <c r="E4" s="1333"/>
      <c r="F4" s="858" t="s">
        <v>264</v>
      </c>
      <c r="G4" s="858"/>
      <c r="H4" s="859"/>
      <c r="I4" s="1337" t="s">
        <v>265</v>
      </c>
      <c r="J4" s="1338"/>
      <c r="K4" s="1338"/>
      <c r="L4" s="1338"/>
      <c r="M4" s="1338"/>
      <c r="N4" s="1338"/>
      <c r="O4" s="1338"/>
      <c r="P4" s="1338"/>
      <c r="Q4" s="1338"/>
      <c r="R4" s="1338"/>
      <c r="S4" s="1338"/>
      <c r="T4" s="1338"/>
      <c r="U4" s="1338"/>
      <c r="V4" s="1339"/>
      <c r="W4" s="1340" t="s">
        <v>266</v>
      </c>
      <c r="X4" s="1340"/>
      <c r="Y4" s="1340"/>
      <c r="Z4" s="1340"/>
      <c r="AA4" s="1340"/>
      <c r="AB4" s="1340"/>
      <c r="AC4" s="1340"/>
      <c r="AD4" s="1340"/>
      <c r="AE4" s="1340"/>
      <c r="AF4" s="1340"/>
      <c r="AG4" s="1340"/>
      <c r="AH4" s="1340"/>
      <c r="AI4" s="1340"/>
      <c r="AJ4" s="1340"/>
      <c r="AK4" s="1340"/>
      <c r="AL4" s="1340"/>
      <c r="AM4" s="1340"/>
      <c r="AN4" s="1340"/>
      <c r="AO4" s="1340"/>
      <c r="AP4" s="1340"/>
      <c r="AQ4" s="1340"/>
      <c r="AR4" s="1340"/>
      <c r="AS4" s="1340"/>
      <c r="AT4" s="1340"/>
      <c r="AU4"/>
    </row>
    <row r="5" spans="1:47" s="98" customFormat="1" ht="18" customHeight="1">
      <c r="A5" s="1329"/>
      <c r="B5" s="1330"/>
      <c r="C5" s="1334"/>
      <c r="D5" s="1334"/>
      <c r="E5" s="1334"/>
      <c r="F5" s="1335"/>
      <c r="G5" s="1335"/>
      <c r="H5" s="1336"/>
      <c r="I5" s="1341" t="s">
        <v>267</v>
      </c>
      <c r="J5" s="1342"/>
      <c r="K5" s="1342"/>
      <c r="L5" s="1342"/>
      <c r="M5" s="1342"/>
      <c r="N5" s="1342"/>
      <c r="O5" s="1342"/>
      <c r="P5" s="1342"/>
      <c r="Q5" s="1342"/>
      <c r="R5" s="1342"/>
      <c r="S5" s="1342"/>
      <c r="T5" s="1342"/>
      <c r="U5" s="1342"/>
      <c r="V5" s="1347"/>
      <c r="W5" s="1340"/>
      <c r="X5" s="1340"/>
      <c r="Y5" s="1340"/>
      <c r="Z5" s="1340"/>
      <c r="AA5" s="1340"/>
      <c r="AB5" s="1340"/>
      <c r="AC5" s="1340"/>
      <c r="AD5" s="1340"/>
      <c r="AE5" s="1340"/>
      <c r="AF5" s="1340"/>
      <c r="AG5" s="1340"/>
      <c r="AH5" s="1340"/>
      <c r="AI5" s="1340"/>
      <c r="AJ5" s="1340"/>
      <c r="AK5" s="1340"/>
      <c r="AL5" s="1340"/>
      <c r="AM5" s="1340"/>
      <c r="AN5" s="1340"/>
      <c r="AO5" s="1340"/>
      <c r="AP5" s="1340"/>
      <c r="AQ5" s="1340"/>
      <c r="AR5" s="1340"/>
      <c r="AS5" s="1340"/>
      <c r="AT5" s="1340"/>
      <c r="AU5"/>
    </row>
    <row r="6" spans="1:47" s="98" customFormat="1" ht="18" customHeight="1">
      <c r="A6" s="1329"/>
      <c r="B6" s="1330"/>
      <c r="C6" s="1334"/>
      <c r="D6" s="1334"/>
      <c r="E6" s="1334"/>
      <c r="F6" s="91"/>
      <c r="G6" s="91"/>
      <c r="H6" s="100"/>
      <c r="I6" s="1343"/>
      <c r="J6" s="1344"/>
      <c r="K6" s="1344"/>
      <c r="L6" s="1348" t="s">
        <v>268</v>
      </c>
      <c r="M6" s="858"/>
      <c r="N6" s="858"/>
      <c r="O6" s="858"/>
      <c r="P6" s="858"/>
      <c r="Q6" s="858"/>
      <c r="R6" s="858"/>
      <c r="S6" s="858"/>
      <c r="T6" s="858"/>
      <c r="U6" s="858"/>
      <c r="V6" s="859"/>
      <c r="W6" s="1353" t="s">
        <v>269</v>
      </c>
      <c r="X6" s="1354"/>
      <c r="Y6" s="1354"/>
      <c r="Z6" s="1354"/>
      <c r="AA6" s="1354"/>
      <c r="AB6" s="1354"/>
      <c r="AC6" s="1354"/>
      <c r="AD6" s="1354"/>
      <c r="AE6" s="1354"/>
      <c r="AF6" s="1354"/>
      <c r="AG6" s="1354"/>
      <c r="AH6" s="1354"/>
      <c r="AI6" s="1354"/>
      <c r="AJ6" s="1354"/>
      <c r="AK6" s="1354"/>
      <c r="AL6" s="1354"/>
      <c r="AM6" s="1354"/>
      <c r="AN6" s="1355"/>
      <c r="AO6" s="1359" t="s">
        <v>269</v>
      </c>
      <c r="AP6" s="1359"/>
      <c r="AQ6" s="1359"/>
      <c r="AR6" s="1359"/>
      <c r="AS6" s="1359"/>
      <c r="AT6" s="1359"/>
      <c r="AU6"/>
    </row>
    <row r="7" spans="1:47" s="98" customFormat="1" ht="18" customHeight="1">
      <c r="A7" s="1329"/>
      <c r="B7" s="1330"/>
      <c r="C7" s="91"/>
      <c r="D7" s="91"/>
      <c r="E7" s="91"/>
      <c r="F7" s="1360"/>
      <c r="G7" s="1360"/>
      <c r="H7" s="1361"/>
      <c r="I7" s="1343"/>
      <c r="J7" s="1344"/>
      <c r="K7" s="1344"/>
      <c r="L7" s="1349"/>
      <c r="M7" s="1335"/>
      <c r="N7" s="1335"/>
      <c r="O7" s="1335"/>
      <c r="P7" s="1341" t="s">
        <v>270</v>
      </c>
      <c r="Q7" s="1342"/>
      <c r="R7" s="1342"/>
      <c r="S7" s="1342"/>
      <c r="T7" s="1342"/>
      <c r="U7" s="1342"/>
      <c r="V7" s="1347"/>
      <c r="W7" s="1356"/>
      <c r="X7" s="1357"/>
      <c r="Y7" s="1357"/>
      <c r="Z7" s="1357"/>
      <c r="AA7" s="1357"/>
      <c r="AB7" s="1357"/>
      <c r="AC7" s="1357"/>
      <c r="AD7" s="1357"/>
      <c r="AE7" s="1357"/>
      <c r="AF7" s="1357"/>
      <c r="AG7" s="1357"/>
      <c r="AH7" s="1357"/>
      <c r="AI7" s="1357"/>
      <c r="AJ7" s="1357"/>
      <c r="AK7" s="1357"/>
      <c r="AL7" s="1357"/>
      <c r="AM7" s="1357"/>
      <c r="AN7" s="1358"/>
      <c r="AO7" s="1359"/>
      <c r="AP7" s="1359"/>
      <c r="AQ7" s="1359"/>
      <c r="AR7" s="1359"/>
      <c r="AS7" s="1359"/>
      <c r="AT7" s="1359"/>
      <c r="AU7"/>
    </row>
    <row r="8" spans="1:47" s="98" customFormat="1" ht="18" customHeight="1">
      <c r="A8" s="1329"/>
      <c r="B8" s="1330"/>
      <c r="C8" s="1335" t="s">
        <v>264</v>
      </c>
      <c r="D8" s="1335"/>
      <c r="E8" s="1335"/>
      <c r="F8" s="1360"/>
      <c r="G8" s="1360"/>
      <c r="H8" s="1361"/>
      <c r="I8" s="1343"/>
      <c r="J8" s="1344"/>
      <c r="K8" s="1344"/>
      <c r="L8" s="1349"/>
      <c r="M8" s="1335"/>
      <c r="N8" s="1335"/>
      <c r="O8" s="1335"/>
      <c r="P8" s="1364"/>
      <c r="Q8" s="1344"/>
      <c r="R8" s="1344"/>
      <c r="S8" s="1344"/>
      <c r="T8" s="1344"/>
      <c r="U8" s="1344"/>
      <c r="V8" s="1365"/>
      <c r="W8" s="1340" t="s">
        <v>271</v>
      </c>
      <c r="X8" s="1340"/>
      <c r="Y8" s="1340" t="s">
        <v>272</v>
      </c>
      <c r="Z8" s="1340"/>
      <c r="AA8" s="1340" t="s">
        <v>273</v>
      </c>
      <c r="AB8" s="1340"/>
      <c r="AC8" s="1340" t="s">
        <v>274</v>
      </c>
      <c r="AD8" s="1340"/>
      <c r="AE8" s="1340" t="s">
        <v>275</v>
      </c>
      <c r="AF8" s="1340"/>
      <c r="AG8" s="1340" t="s">
        <v>276</v>
      </c>
      <c r="AH8" s="1340"/>
      <c r="AI8" s="1340" t="s">
        <v>277</v>
      </c>
      <c r="AJ8" s="1340"/>
      <c r="AK8" s="1340" t="s">
        <v>278</v>
      </c>
      <c r="AL8" s="1340"/>
      <c r="AM8" s="1340" t="s">
        <v>279</v>
      </c>
      <c r="AN8" s="1340"/>
      <c r="AO8" s="1340" t="s">
        <v>280</v>
      </c>
      <c r="AP8" s="1340"/>
      <c r="AQ8" s="1340" t="s">
        <v>281</v>
      </c>
      <c r="AR8" s="1340"/>
      <c r="AS8" s="1340" t="s">
        <v>282</v>
      </c>
      <c r="AT8" s="1340"/>
      <c r="AU8"/>
    </row>
    <row r="9" spans="1:47" s="98" customFormat="1" ht="18" customHeight="1">
      <c r="A9" s="1329"/>
      <c r="B9" s="1330"/>
      <c r="C9" s="860"/>
      <c r="D9" s="860"/>
      <c r="E9" s="860"/>
      <c r="F9" s="1362"/>
      <c r="G9" s="1362"/>
      <c r="H9" s="1363"/>
      <c r="I9" s="1345"/>
      <c r="J9" s="1346"/>
      <c r="K9" s="1346"/>
      <c r="L9" s="1350"/>
      <c r="M9" s="860"/>
      <c r="N9" s="860"/>
      <c r="O9" s="860"/>
      <c r="P9" s="1345"/>
      <c r="Q9" s="1346"/>
      <c r="R9" s="1346"/>
      <c r="S9" s="1346"/>
      <c r="T9" s="1346"/>
      <c r="U9" s="1346"/>
      <c r="V9" s="1366"/>
      <c r="W9" s="1340"/>
      <c r="X9" s="1340"/>
      <c r="Y9" s="1340"/>
      <c r="Z9" s="1340"/>
      <c r="AA9" s="1340"/>
      <c r="AB9" s="1340"/>
      <c r="AC9" s="1340"/>
      <c r="AD9" s="1340"/>
      <c r="AE9" s="1340"/>
      <c r="AF9" s="1340"/>
      <c r="AG9" s="1340"/>
      <c r="AH9" s="1340"/>
      <c r="AI9" s="1340"/>
      <c r="AJ9" s="1340"/>
      <c r="AK9" s="1340"/>
      <c r="AL9" s="1340"/>
      <c r="AM9" s="1340"/>
      <c r="AN9" s="1340"/>
      <c r="AO9" s="1340"/>
      <c r="AP9" s="1340"/>
      <c r="AQ9" s="1340"/>
      <c r="AR9" s="1340"/>
      <c r="AS9" s="1340"/>
      <c r="AT9" s="1340"/>
      <c r="AU9"/>
    </row>
    <row r="10" spans="1:47" s="98" customFormat="1" ht="18" customHeight="1">
      <c r="A10" s="1329"/>
      <c r="B10" s="1330"/>
      <c r="C10" s="1352" t="s">
        <v>283</v>
      </c>
      <c r="D10" s="1352"/>
      <c r="E10" s="1352"/>
      <c r="F10" s="1352"/>
      <c r="G10" s="1352"/>
      <c r="H10" s="1352"/>
      <c r="I10" s="1316"/>
      <c r="J10" s="1317"/>
      <c r="K10" s="1318"/>
      <c r="L10" s="1316"/>
      <c r="M10" s="1317"/>
      <c r="N10" s="1317"/>
      <c r="O10" s="1318"/>
      <c r="P10" s="1316"/>
      <c r="Q10" s="1317"/>
      <c r="R10" s="1317"/>
      <c r="S10" s="1317"/>
      <c r="T10" s="1317"/>
      <c r="U10" s="1317"/>
      <c r="V10" s="1318"/>
      <c r="W10" s="513"/>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5"/>
      <c r="AU10" s="87"/>
    </row>
    <row r="11" spans="1:47" s="98" customFormat="1" ht="18" customHeight="1">
      <c r="A11" s="1329"/>
      <c r="B11" s="1330"/>
      <c r="C11" s="1352"/>
      <c r="D11" s="1352"/>
      <c r="E11" s="1352"/>
      <c r="F11" s="1352"/>
      <c r="G11" s="1352"/>
      <c r="H11" s="1352"/>
      <c r="I11" s="1319"/>
      <c r="J11" s="1320"/>
      <c r="K11" s="1321"/>
      <c r="L11" s="1319"/>
      <c r="M11" s="1320"/>
      <c r="N11" s="1320"/>
      <c r="O11" s="1321"/>
      <c r="P11" s="1319"/>
      <c r="Q11" s="1320"/>
      <c r="R11" s="1320"/>
      <c r="S11" s="1320"/>
      <c r="T11" s="1320"/>
      <c r="U11" s="1320"/>
      <c r="V11" s="1321"/>
      <c r="W11" s="516"/>
      <c r="X11" s="517"/>
      <c r="Y11" s="517"/>
      <c r="Z11" s="517"/>
      <c r="AA11" s="517"/>
      <c r="AB11" s="517"/>
      <c r="AC11" s="517"/>
      <c r="AD11" s="517"/>
      <c r="AE11" s="517"/>
      <c r="AF11" s="517"/>
      <c r="AG11" s="517"/>
      <c r="AH11" s="517"/>
      <c r="AI11" s="517"/>
      <c r="AJ11" s="517"/>
      <c r="AK11" s="517"/>
      <c r="AL11" s="517"/>
      <c r="AM11" s="517"/>
      <c r="AN11" s="517"/>
      <c r="AO11" s="517"/>
      <c r="AP11" s="517"/>
      <c r="AQ11" s="517"/>
      <c r="AR11" s="517"/>
      <c r="AS11" s="517"/>
      <c r="AT11" s="518"/>
      <c r="AU11"/>
    </row>
    <row r="12" spans="1:47" s="98" customFormat="1" ht="18" customHeight="1">
      <c r="A12" s="1329"/>
      <c r="B12" s="1330"/>
      <c r="C12" s="1352"/>
      <c r="D12" s="1352"/>
      <c r="E12" s="1352"/>
      <c r="F12" s="1352"/>
      <c r="G12" s="1352"/>
      <c r="H12" s="1352"/>
      <c r="I12" s="1322"/>
      <c r="J12" s="1323"/>
      <c r="K12" s="1324"/>
      <c r="L12" s="1322"/>
      <c r="M12" s="1323"/>
      <c r="N12" s="1323"/>
      <c r="O12" s="1324"/>
      <c r="P12" s="1322"/>
      <c r="Q12" s="1323"/>
      <c r="R12" s="1323"/>
      <c r="S12" s="1323"/>
      <c r="T12" s="1323"/>
      <c r="U12" s="1323"/>
      <c r="V12" s="1324"/>
      <c r="W12" s="516"/>
      <c r="X12" s="517"/>
      <c r="Y12" s="517"/>
      <c r="Z12" s="517"/>
      <c r="AA12" s="517"/>
      <c r="AB12" s="517"/>
      <c r="AC12" s="517"/>
      <c r="AD12" s="517"/>
      <c r="AE12" s="517"/>
      <c r="AF12" s="517"/>
      <c r="AG12" s="517"/>
      <c r="AH12" s="517"/>
      <c r="AI12" s="517"/>
      <c r="AJ12" s="517"/>
      <c r="AK12" s="517"/>
      <c r="AL12" s="517"/>
      <c r="AM12" s="517"/>
      <c r="AN12" s="517"/>
      <c r="AO12" s="517"/>
      <c r="AP12" s="517"/>
      <c r="AQ12" s="517"/>
      <c r="AR12" s="517"/>
      <c r="AS12" s="517"/>
      <c r="AT12" s="518"/>
      <c r="AU12" s="87"/>
    </row>
    <row r="13" spans="1:47" s="98" customFormat="1" ht="18" customHeight="1">
      <c r="A13" s="1329"/>
      <c r="B13" s="1330"/>
      <c r="C13" s="1352" t="s">
        <v>283</v>
      </c>
      <c r="D13" s="1352"/>
      <c r="E13" s="1352"/>
      <c r="F13" s="1352"/>
      <c r="G13" s="1352"/>
      <c r="H13" s="1352"/>
      <c r="I13" s="1316"/>
      <c r="J13" s="1317"/>
      <c r="K13" s="1318"/>
      <c r="L13" s="1316"/>
      <c r="M13" s="1317"/>
      <c r="N13" s="1317"/>
      <c r="O13" s="1318"/>
      <c r="P13" s="1316"/>
      <c r="Q13" s="1317"/>
      <c r="R13" s="1317"/>
      <c r="S13" s="1317"/>
      <c r="T13" s="1317"/>
      <c r="U13" s="1317"/>
      <c r="V13" s="1318"/>
      <c r="W13" s="516"/>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8"/>
      <c r="AU13"/>
    </row>
    <row r="14" spans="1:47" s="98" customFormat="1" ht="18" customHeight="1">
      <c r="A14" s="1329"/>
      <c r="B14" s="1330"/>
      <c r="C14" s="1352"/>
      <c r="D14" s="1352"/>
      <c r="E14" s="1352"/>
      <c r="F14" s="1352"/>
      <c r="G14" s="1352"/>
      <c r="H14" s="1352"/>
      <c r="I14" s="1319"/>
      <c r="J14" s="1320"/>
      <c r="K14" s="1321"/>
      <c r="L14" s="1319"/>
      <c r="M14" s="1320"/>
      <c r="N14" s="1320"/>
      <c r="O14" s="1321"/>
      <c r="P14" s="1319"/>
      <c r="Q14" s="1320"/>
      <c r="R14" s="1320"/>
      <c r="S14" s="1320"/>
      <c r="T14" s="1320"/>
      <c r="U14" s="1320"/>
      <c r="V14" s="1321"/>
      <c r="W14" s="516"/>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8"/>
      <c r="AU14" s="87"/>
    </row>
    <row r="15" spans="1:47" s="98" customFormat="1" ht="18" customHeight="1">
      <c r="A15" s="1329"/>
      <c r="B15" s="1330"/>
      <c r="C15" s="1352"/>
      <c r="D15" s="1352"/>
      <c r="E15" s="1352"/>
      <c r="F15" s="1352"/>
      <c r="G15" s="1352"/>
      <c r="H15" s="1352"/>
      <c r="I15" s="1322"/>
      <c r="J15" s="1323"/>
      <c r="K15" s="1324"/>
      <c r="L15" s="1322"/>
      <c r="M15" s="1323"/>
      <c r="N15" s="1323"/>
      <c r="O15" s="1324"/>
      <c r="P15" s="1322"/>
      <c r="Q15" s="1323"/>
      <c r="R15" s="1323"/>
      <c r="S15" s="1323"/>
      <c r="T15" s="1323"/>
      <c r="U15" s="1323"/>
      <c r="V15" s="1324"/>
      <c r="W15" s="516"/>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8"/>
      <c r="AU15"/>
    </row>
    <row r="16" spans="1:47" s="98" customFormat="1" ht="18" customHeight="1">
      <c r="A16" s="1329"/>
      <c r="B16" s="1330"/>
      <c r="C16" s="1352" t="s">
        <v>283</v>
      </c>
      <c r="D16" s="1352"/>
      <c r="E16" s="1352"/>
      <c r="F16" s="1352"/>
      <c r="G16" s="1352"/>
      <c r="H16" s="1352"/>
      <c r="I16" s="1316"/>
      <c r="J16" s="1317"/>
      <c r="K16" s="1318"/>
      <c r="L16" s="1316"/>
      <c r="M16" s="1317"/>
      <c r="N16" s="1317"/>
      <c r="O16" s="1318"/>
      <c r="P16" s="1316"/>
      <c r="Q16" s="1317"/>
      <c r="R16" s="1317"/>
      <c r="S16" s="1317"/>
      <c r="T16" s="1317"/>
      <c r="U16" s="1317"/>
      <c r="V16" s="1318"/>
      <c r="W16" s="516"/>
      <c r="X16" s="517"/>
      <c r="Y16" s="517"/>
      <c r="Z16" s="517"/>
      <c r="AA16" s="517"/>
      <c r="AB16" s="517"/>
      <c r="AC16" s="517"/>
      <c r="AD16" s="517"/>
      <c r="AE16" s="517"/>
      <c r="AF16" s="517"/>
      <c r="AG16" s="517"/>
      <c r="AH16" s="517"/>
      <c r="AI16" s="517"/>
      <c r="AJ16" s="517"/>
      <c r="AK16" s="517"/>
      <c r="AL16" s="517"/>
      <c r="AM16" s="517"/>
      <c r="AN16" s="517"/>
      <c r="AO16" s="517"/>
      <c r="AP16" s="517"/>
      <c r="AQ16" s="517"/>
      <c r="AR16" s="517"/>
      <c r="AS16" s="517"/>
      <c r="AT16" s="518"/>
      <c r="AU16" s="87"/>
    </row>
    <row r="17" spans="1:51" s="98" customFormat="1" ht="18" customHeight="1">
      <c r="A17" s="1329"/>
      <c r="B17" s="1330"/>
      <c r="C17" s="1352"/>
      <c r="D17" s="1352"/>
      <c r="E17" s="1352"/>
      <c r="F17" s="1352"/>
      <c r="G17" s="1352"/>
      <c r="H17" s="1352"/>
      <c r="I17" s="1319"/>
      <c r="J17" s="1320"/>
      <c r="K17" s="1321"/>
      <c r="L17" s="1319"/>
      <c r="M17" s="1320"/>
      <c r="N17" s="1320"/>
      <c r="O17" s="1321"/>
      <c r="P17" s="1319"/>
      <c r="Q17" s="1320"/>
      <c r="R17" s="1320"/>
      <c r="S17" s="1320"/>
      <c r="T17" s="1320"/>
      <c r="U17" s="1320"/>
      <c r="V17" s="1321"/>
      <c r="W17" s="516"/>
      <c r="X17" s="517"/>
      <c r="Y17" s="517"/>
      <c r="Z17" s="517"/>
      <c r="AA17" s="517"/>
      <c r="AB17" s="517"/>
      <c r="AC17" s="517"/>
      <c r="AD17" s="517"/>
      <c r="AE17" s="517"/>
      <c r="AF17" s="517"/>
      <c r="AG17" s="517"/>
      <c r="AH17" s="517"/>
      <c r="AI17" s="517"/>
      <c r="AJ17" s="517"/>
      <c r="AK17" s="517"/>
      <c r="AL17" s="517"/>
      <c r="AM17" s="517"/>
      <c r="AN17" s="517"/>
      <c r="AO17" s="517"/>
      <c r="AP17" s="517"/>
      <c r="AQ17" s="517"/>
      <c r="AR17" s="517"/>
      <c r="AS17" s="517"/>
      <c r="AT17" s="518"/>
      <c r="AU17"/>
    </row>
    <row r="18" spans="1:51" s="98" customFormat="1" ht="18" customHeight="1">
      <c r="A18" s="1329"/>
      <c r="B18" s="1330"/>
      <c r="C18" s="1352"/>
      <c r="D18" s="1352"/>
      <c r="E18" s="1352"/>
      <c r="F18" s="1352"/>
      <c r="G18" s="1352"/>
      <c r="H18" s="1352"/>
      <c r="I18" s="1322"/>
      <c r="J18" s="1323"/>
      <c r="K18" s="1324"/>
      <c r="L18" s="1322"/>
      <c r="M18" s="1323"/>
      <c r="N18" s="1323"/>
      <c r="O18" s="1324"/>
      <c r="P18" s="1322"/>
      <c r="Q18" s="1323"/>
      <c r="R18" s="1323"/>
      <c r="S18" s="1323"/>
      <c r="T18" s="1323"/>
      <c r="U18" s="1323"/>
      <c r="V18" s="1324"/>
      <c r="W18" s="516"/>
      <c r="X18" s="517"/>
      <c r="Y18" s="517"/>
      <c r="Z18" s="517"/>
      <c r="AA18" s="517"/>
      <c r="AB18" s="517"/>
      <c r="AC18" s="517"/>
      <c r="AD18" s="517"/>
      <c r="AE18" s="517"/>
      <c r="AF18" s="517"/>
      <c r="AG18" s="517"/>
      <c r="AH18" s="517"/>
      <c r="AI18" s="517"/>
      <c r="AJ18" s="517"/>
      <c r="AK18" s="517"/>
      <c r="AL18" s="517"/>
      <c r="AM18" s="517"/>
      <c r="AN18" s="517"/>
      <c r="AO18" s="517"/>
      <c r="AP18" s="517"/>
      <c r="AQ18" s="517"/>
      <c r="AR18" s="517"/>
      <c r="AS18" s="517"/>
      <c r="AT18" s="518"/>
      <c r="AU18" s="87"/>
    </row>
    <row r="19" spans="1:51" s="98" customFormat="1" ht="18" customHeight="1">
      <c r="A19" s="1329"/>
      <c r="B19" s="1330"/>
      <c r="C19" s="1352"/>
      <c r="D19" s="1352"/>
      <c r="E19" s="1352"/>
      <c r="F19" s="1352"/>
      <c r="G19" s="1352"/>
      <c r="H19" s="1352"/>
      <c r="I19" s="1316"/>
      <c r="J19" s="1317"/>
      <c r="K19" s="1318"/>
      <c r="L19" s="1316"/>
      <c r="M19" s="1317"/>
      <c r="N19" s="1317"/>
      <c r="O19" s="1318"/>
      <c r="P19" s="1316"/>
      <c r="Q19" s="1317"/>
      <c r="R19" s="1317"/>
      <c r="S19" s="1317"/>
      <c r="T19" s="1317"/>
      <c r="U19" s="1317"/>
      <c r="V19" s="1318"/>
      <c r="W19" s="516"/>
      <c r="X19" s="517"/>
      <c r="Y19" s="517"/>
      <c r="Z19" s="517"/>
      <c r="AA19" s="517"/>
      <c r="AB19" s="517"/>
      <c r="AC19" s="517"/>
      <c r="AD19" s="517"/>
      <c r="AE19" s="517"/>
      <c r="AF19" s="517"/>
      <c r="AG19" s="517"/>
      <c r="AH19" s="517"/>
      <c r="AI19" s="517"/>
      <c r="AJ19" s="517"/>
      <c r="AK19" s="517"/>
      <c r="AL19" s="517"/>
      <c r="AM19" s="517"/>
      <c r="AN19" s="517"/>
      <c r="AO19" s="517"/>
      <c r="AP19" s="517"/>
      <c r="AQ19" s="517"/>
      <c r="AR19" s="517"/>
      <c r="AS19" s="517"/>
      <c r="AT19" s="518"/>
      <c r="AU19"/>
    </row>
    <row r="20" spans="1:51" s="98" customFormat="1" ht="18" customHeight="1">
      <c r="A20" s="1329"/>
      <c r="B20" s="1330"/>
      <c r="C20" s="1352"/>
      <c r="D20" s="1352"/>
      <c r="E20" s="1352"/>
      <c r="F20" s="1352"/>
      <c r="G20" s="1352"/>
      <c r="H20" s="1352"/>
      <c r="I20" s="1319"/>
      <c r="J20" s="1320"/>
      <c r="K20" s="1321"/>
      <c r="L20" s="1319"/>
      <c r="M20" s="1320"/>
      <c r="N20" s="1320"/>
      <c r="O20" s="1321"/>
      <c r="P20" s="1319"/>
      <c r="Q20" s="1320"/>
      <c r="R20" s="1320"/>
      <c r="S20" s="1320"/>
      <c r="T20" s="1320"/>
      <c r="U20" s="1320"/>
      <c r="V20" s="1321"/>
      <c r="W20" s="516"/>
      <c r="X20" s="517"/>
      <c r="Y20" s="517"/>
      <c r="Z20" s="517"/>
      <c r="AA20" s="517"/>
      <c r="AB20" s="517"/>
      <c r="AC20" s="517"/>
      <c r="AD20" s="517"/>
      <c r="AE20" s="517"/>
      <c r="AF20" s="517"/>
      <c r="AG20" s="517"/>
      <c r="AH20" s="517"/>
      <c r="AI20" s="517"/>
      <c r="AJ20" s="517"/>
      <c r="AK20" s="517"/>
      <c r="AL20" s="517"/>
      <c r="AM20" s="517"/>
      <c r="AN20" s="517"/>
      <c r="AO20" s="517"/>
      <c r="AP20" s="517"/>
      <c r="AQ20" s="517"/>
      <c r="AR20" s="517"/>
      <c r="AS20" s="517"/>
      <c r="AT20" s="518"/>
      <c r="AU20" s="87"/>
    </row>
    <row r="21" spans="1:51" s="98" customFormat="1" ht="18" customHeight="1">
      <c r="A21" s="1329"/>
      <c r="B21" s="1330"/>
      <c r="C21" s="1352"/>
      <c r="D21" s="1352"/>
      <c r="E21" s="1352"/>
      <c r="F21" s="1352"/>
      <c r="G21" s="1352"/>
      <c r="H21" s="1352"/>
      <c r="I21" s="1322"/>
      <c r="J21" s="1323"/>
      <c r="K21" s="1324"/>
      <c r="L21" s="1322"/>
      <c r="M21" s="1323"/>
      <c r="N21" s="1323"/>
      <c r="O21" s="1324"/>
      <c r="P21" s="1322"/>
      <c r="Q21" s="1323"/>
      <c r="R21" s="1323"/>
      <c r="S21" s="1323"/>
      <c r="T21" s="1323"/>
      <c r="U21" s="1323"/>
      <c r="V21" s="1324"/>
      <c r="W21" s="519"/>
      <c r="X21" s="520"/>
      <c r="Y21" s="520"/>
      <c r="Z21" s="520"/>
      <c r="AA21" s="520"/>
      <c r="AB21" s="520"/>
      <c r="AC21" s="520"/>
      <c r="AD21" s="520"/>
      <c r="AE21" s="520"/>
      <c r="AF21" s="520"/>
      <c r="AG21" s="520"/>
      <c r="AH21" s="520"/>
      <c r="AI21" s="520"/>
      <c r="AJ21" s="520"/>
      <c r="AK21" s="520"/>
      <c r="AL21" s="520"/>
      <c r="AM21" s="520"/>
      <c r="AN21" s="520"/>
      <c r="AO21" s="520"/>
      <c r="AP21" s="520"/>
      <c r="AQ21" s="520"/>
      <c r="AR21" s="520"/>
      <c r="AS21" s="520"/>
      <c r="AT21" s="521"/>
      <c r="AU21"/>
    </row>
    <row r="22" spans="1:51" s="98" customFormat="1" ht="36" customHeight="1">
      <c r="A22" s="1331"/>
      <c r="B22" s="1332"/>
      <c r="C22" s="1326" t="s">
        <v>10</v>
      </c>
      <c r="D22" s="1326"/>
      <c r="E22" s="1326"/>
      <c r="F22" s="1326"/>
      <c r="G22" s="1326"/>
      <c r="H22" s="1326"/>
      <c r="I22" s="1326"/>
      <c r="J22" s="1326"/>
      <c r="K22" s="1326"/>
      <c r="L22" s="1326"/>
      <c r="M22" s="1326"/>
      <c r="N22" s="1326"/>
      <c r="O22" s="1326"/>
      <c r="P22" s="1326"/>
      <c r="Q22" s="1326"/>
      <c r="R22" s="1326"/>
      <c r="S22" s="1326"/>
      <c r="T22" s="1326"/>
      <c r="U22" s="1326"/>
      <c r="V22" s="1326"/>
      <c r="W22" s="1313"/>
      <c r="X22" s="1314"/>
      <c r="Y22" s="1314"/>
      <c r="Z22" s="1314"/>
      <c r="AA22" s="1314"/>
      <c r="AB22" s="1314"/>
      <c r="AC22" s="1314"/>
      <c r="AD22" s="1314"/>
      <c r="AE22" s="1314"/>
      <c r="AF22" s="1314"/>
      <c r="AG22" s="1314"/>
      <c r="AH22" s="1314"/>
      <c r="AI22" s="1314"/>
      <c r="AJ22" s="1314"/>
      <c r="AK22" s="1314"/>
      <c r="AL22" s="1314"/>
      <c r="AM22" s="1314"/>
      <c r="AN22" s="1314"/>
      <c r="AO22" s="1314"/>
      <c r="AP22" s="1314"/>
      <c r="AQ22" s="1314"/>
      <c r="AR22" s="1314"/>
      <c r="AS22" s="1314"/>
      <c r="AT22" s="1315"/>
      <c r="AU22" s="87"/>
    </row>
    <row r="23" spans="1:51" s="98" customFormat="1" ht="18" customHeight="1">
      <c r="A23" s="88" t="s">
        <v>284</v>
      </c>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row>
    <row r="24" spans="1:51" s="98" customFormat="1" ht="18" customHeight="1">
      <c r="A24" s="88" t="s">
        <v>285</v>
      </c>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7"/>
    </row>
    <row r="25" spans="1:51" s="98" customFormat="1" ht="18" customHeight="1">
      <c r="A25" s="88" t="s">
        <v>286</v>
      </c>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row>
    <row r="26" spans="1:51" s="98" customFormat="1" ht="18" customHeight="1">
      <c r="A26" s="88"/>
      <c r="B26" s="88"/>
      <c r="C26" s="88" t="s">
        <v>287</v>
      </c>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7"/>
    </row>
    <row r="27" spans="1:51" s="98" customFormat="1" ht="18" customHeight="1">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row>
    <row r="28" spans="1:51" s="98" customFormat="1" ht="18" customHeight="1">
      <c r="AU28" s="87"/>
    </row>
    <row r="29" spans="1:51" s="98" customFormat="1"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90" customFormat="1" ht="30.6"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89"/>
      <c r="AW30" s="89"/>
      <c r="AX30" s="89"/>
      <c r="AY30" s="89"/>
    </row>
    <row r="31" spans="1:51" s="90" customFormat="1" ht="30.6"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89"/>
      <c r="AW31" s="89"/>
      <c r="AX31" s="89"/>
      <c r="AY31" s="89"/>
    </row>
    <row r="32" spans="1:51" s="90"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90" customFormat="1" ht="30.6"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89"/>
      <c r="AW33" s="89"/>
      <c r="AX33" s="89"/>
      <c r="AY33" s="89"/>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55">
    <mergeCell ref="AQ8:AR9"/>
    <mergeCell ref="C8:E9"/>
    <mergeCell ref="C22:H22"/>
    <mergeCell ref="I22:K22"/>
    <mergeCell ref="L22:O22"/>
    <mergeCell ref="P22:V22"/>
    <mergeCell ref="C10:H12"/>
    <mergeCell ref="C13:H15"/>
    <mergeCell ref="C16:H18"/>
    <mergeCell ref="C19:H21"/>
    <mergeCell ref="I10:K12"/>
    <mergeCell ref="I13:K15"/>
    <mergeCell ref="I16:K18"/>
    <mergeCell ref="I19:K21"/>
    <mergeCell ref="L10:O12"/>
    <mergeCell ref="L13:O15"/>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W22:AT22"/>
    <mergeCell ref="L16:O18"/>
    <mergeCell ref="L19:O21"/>
    <mergeCell ref="P10:V12"/>
    <mergeCell ref="P13:V15"/>
    <mergeCell ref="P16:V18"/>
    <mergeCell ref="P19:V21"/>
  </mergeCells>
  <phoneticPr fontId="4"/>
  <dataValidations count="1">
    <dataValidation type="list" allowBlank="1" showInputMessage="1" showErrorMessage="1" prompt="年度を選択" sqref="C2">
      <formula1>"7,8,9,10,11"</formula1>
    </dataValidation>
  </dataValidations>
  <pageMargins left="0.70866141732283472" right="0.70866141732283472" top="0.74803149606299213" bottom="0.74803149606299213" header="0.31496062992125984" footer="0.31496062992125984"/>
  <pageSetup paperSize="9"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Z136"/>
  <sheetViews>
    <sheetView showGridLines="0" view="pageBreakPreview" zoomScaleNormal="100" zoomScaleSheetLayoutView="100" workbookViewId="0"/>
  </sheetViews>
  <sheetFormatPr defaultRowHeight="13.5"/>
  <cols>
    <col min="1" max="52" width="2.625" style="91" customWidth="1"/>
  </cols>
  <sheetData>
    <row r="1" spans="1:33" ht="15.6" customHeight="1">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92" t="s">
        <v>288</v>
      </c>
    </row>
    <row r="2" spans="1:33" ht="15.6" customHeight="1">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92"/>
    </row>
    <row r="3" spans="1:33" s="91" customFormat="1" ht="15.6" customHeight="1">
      <c r="A3" s="1344" t="s">
        <v>289</v>
      </c>
      <c r="B3" s="1344"/>
      <c r="C3" s="1344"/>
      <c r="D3" s="1344"/>
      <c r="E3" s="1344"/>
      <c r="F3" s="1344"/>
      <c r="G3" s="1344"/>
      <c r="H3" s="1344"/>
      <c r="I3" s="1344"/>
      <c r="J3" s="1344"/>
      <c r="K3" s="1344"/>
      <c r="L3" s="1344"/>
      <c r="M3" s="1344"/>
      <c r="N3" s="1344"/>
      <c r="O3" s="1344"/>
      <c r="P3" s="1344"/>
      <c r="Q3" s="1344"/>
      <c r="R3" s="1344"/>
      <c r="S3" s="1344"/>
      <c r="T3" s="1344"/>
      <c r="U3" s="1344"/>
      <c r="V3" s="1344"/>
      <c r="W3" s="1344"/>
      <c r="X3" s="1344"/>
      <c r="Y3" s="1344"/>
      <c r="Z3" s="1344"/>
      <c r="AA3" s="1344"/>
      <c r="AB3" s="1344"/>
      <c r="AC3" s="1344"/>
      <c r="AD3" s="1344"/>
      <c r="AE3" s="1344"/>
      <c r="AF3" s="1344"/>
      <c r="AG3" s="1344"/>
    </row>
    <row r="4" spans="1:33" s="91" customFormat="1" ht="15.6" customHeight="1">
      <c r="A4" s="300"/>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row>
    <row r="5" spans="1:33" s="91" customFormat="1" ht="24" customHeight="1">
      <c r="A5" s="1325" t="s">
        <v>290</v>
      </c>
      <c r="B5" s="1325"/>
      <c r="C5" s="1325"/>
      <c r="D5" s="1325"/>
      <c r="E5" s="1325"/>
      <c r="F5" s="1325"/>
      <c r="G5" s="1325"/>
      <c r="H5" s="1325"/>
      <c r="I5" s="1325"/>
      <c r="J5" s="1325"/>
      <c r="K5" s="1325"/>
      <c r="L5" s="1325"/>
      <c r="M5" s="1325"/>
      <c r="N5" s="1325" t="s">
        <v>291</v>
      </c>
      <c r="O5" s="1325"/>
      <c r="P5" s="1325"/>
      <c r="Q5" s="1325"/>
      <c r="R5" s="1325"/>
      <c r="S5" s="1325"/>
      <c r="T5" s="1325"/>
      <c r="U5" s="1325"/>
      <c r="V5" s="1325"/>
      <c r="W5" s="1325"/>
      <c r="X5" s="1325"/>
      <c r="Y5" s="1325"/>
      <c r="Z5" s="1325"/>
      <c r="AA5" s="957"/>
      <c r="AB5" s="957"/>
      <c r="AC5" s="957"/>
      <c r="AD5" s="957"/>
      <c r="AE5" s="957"/>
      <c r="AF5" s="957"/>
      <c r="AG5" s="1343"/>
    </row>
    <row r="6" spans="1:33" s="91" customFormat="1" ht="36" customHeight="1">
      <c r="A6" s="1370"/>
      <c r="B6" s="1370"/>
      <c r="C6" s="1370"/>
      <c r="D6" s="1370"/>
      <c r="E6" s="1370"/>
      <c r="F6" s="1370"/>
      <c r="G6" s="1370"/>
      <c r="H6" s="1370"/>
      <c r="I6" s="1370"/>
      <c r="J6" s="1370"/>
      <c r="K6" s="1370"/>
      <c r="L6" s="1370"/>
      <c r="M6" s="1370"/>
      <c r="N6" s="1370"/>
      <c r="O6" s="1370"/>
      <c r="P6" s="1370"/>
      <c r="Q6" s="1370"/>
      <c r="R6" s="1370"/>
      <c r="S6" s="1370"/>
      <c r="T6" s="1370"/>
      <c r="U6" s="1370"/>
      <c r="V6" s="1370"/>
      <c r="W6" s="1370"/>
      <c r="X6" s="1370"/>
      <c r="Y6" s="1370"/>
      <c r="Z6" s="1370"/>
      <c r="AA6" s="1368"/>
      <c r="AB6" s="1368"/>
      <c r="AC6" s="1368"/>
      <c r="AD6" s="1368"/>
      <c r="AE6" s="1368"/>
      <c r="AF6" s="1368"/>
      <c r="AG6" s="1369"/>
    </row>
    <row r="7" spans="1:33" ht="36" customHeight="1">
      <c r="A7" s="1370"/>
      <c r="B7" s="1370"/>
      <c r="C7" s="1370"/>
      <c r="D7" s="1370"/>
      <c r="E7" s="1370"/>
      <c r="F7" s="1370"/>
      <c r="G7" s="1370"/>
      <c r="H7" s="1370"/>
      <c r="I7" s="1370"/>
      <c r="J7" s="1370"/>
      <c r="K7" s="1370"/>
      <c r="L7" s="1370"/>
      <c r="M7" s="1370"/>
      <c r="N7" s="1370"/>
      <c r="O7" s="1370"/>
      <c r="P7" s="1370"/>
      <c r="Q7" s="1370"/>
      <c r="R7" s="1370"/>
      <c r="S7" s="1370"/>
      <c r="T7" s="1370"/>
      <c r="U7" s="1370"/>
      <c r="V7" s="1370"/>
      <c r="W7" s="1370"/>
      <c r="X7" s="1370"/>
      <c r="Y7" s="1370"/>
      <c r="Z7" s="1370"/>
      <c r="AA7" s="1368"/>
      <c r="AB7" s="1368"/>
      <c r="AC7" s="1368"/>
      <c r="AD7" s="1368"/>
      <c r="AE7" s="1368"/>
      <c r="AF7" s="1368"/>
      <c r="AG7" s="1369"/>
    </row>
    <row r="8" spans="1:33" s="91" customFormat="1" ht="36" customHeight="1">
      <c r="A8" s="1370"/>
      <c r="B8" s="1370"/>
      <c r="C8" s="1370"/>
      <c r="D8" s="1370"/>
      <c r="E8" s="1370"/>
      <c r="F8" s="1370"/>
      <c r="G8" s="1370"/>
      <c r="H8" s="1370"/>
      <c r="I8" s="1370"/>
      <c r="J8" s="1370"/>
      <c r="K8" s="1370"/>
      <c r="L8" s="1370"/>
      <c r="M8" s="1370"/>
      <c r="N8" s="1370"/>
      <c r="O8" s="1370"/>
      <c r="P8" s="1370"/>
      <c r="Q8" s="1370"/>
      <c r="R8" s="1370"/>
      <c r="S8" s="1370"/>
      <c r="T8" s="1370"/>
      <c r="U8" s="1370"/>
      <c r="V8" s="1370"/>
      <c r="W8" s="1370"/>
      <c r="X8" s="1370"/>
      <c r="Y8" s="1370"/>
      <c r="Z8" s="1370"/>
      <c r="AA8" s="1368"/>
      <c r="AB8" s="1368"/>
      <c r="AC8" s="1368"/>
      <c r="AD8" s="1368"/>
      <c r="AE8" s="1368"/>
      <c r="AF8" s="1368"/>
      <c r="AG8" s="1369"/>
    </row>
    <row r="9" spans="1:33" s="91" customFormat="1" ht="36" customHeight="1">
      <c r="A9" s="1370"/>
      <c r="B9" s="1370"/>
      <c r="C9" s="1370"/>
      <c r="D9" s="1370"/>
      <c r="E9" s="1370"/>
      <c r="F9" s="1370"/>
      <c r="G9" s="1370"/>
      <c r="H9" s="1370"/>
      <c r="I9" s="1370"/>
      <c r="J9" s="1370"/>
      <c r="K9" s="1370"/>
      <c r="L9" s="1370"/>
      <c r="M9" s="1370"/>
      <c r="N9" s="1370"/>
      <c r="O9" s="1370"/>
      <c r="P9" s="1370"/>
      <c r="Q9" s="1370"/>
      <c r="R9" s="1370"/>
      <c r="S9" s="1370"/>
      <c r="T9" s="1370"/>
      <c r="U9" s="1370"/>
      <c r="V9" s="1370"/>
      <c r="W9" s="1370"/>
      <c r="X9" s="1370"/>
      <c r="Y9" s="1370"/>
      <c r="Z9" s="1370"/>
      <c r="AA9" s="1368"/>
      <c r="AB9" s="1368"/>
      <c r="AC9" s="1368"/>
      <c r="AD9" s="1368"/>
      <c r="AE9" s="1368"/>
      <c r="AF9" s="1368"/>
      <c r="AG9" s="1369"/>
    </row>
    <row r="10" spans="1:33" s="91" customFormat="1" ht="36" customHeight="1">
      <c r="A10" s="1370"/>
      <c r="B10" s="1370"/>
      <c r="C10" s="1370"/>
      <c r="D10" s="1370"/>
      <c r="E10" s="1370"/>
      <c r="F10" s="1370"/>
      <c r="G10" s="1370"/>
      <c r="H10" s="1370"/>
      <c r="I10" s="1370"/>
      <c r="J10" s="1370"/>
      <c r="K10" s="1370"/>
      <c r="L10" s="1370"/>
      <c r="M10" s="1370"/>
      <c r="N10" s="1370"/>
      <c r="O10" s="1370"/>
      <c r="P10" s="1370"/>
      <c r="Q10" s="1370"/>
      <c r="R10" s="1370"/>
      <c r="S10" s="1370"/>
      <c r="T10" s="1370"/>
      <c r="U10" s="1370"/>
      <c r="V10" s="1370"/>
      <c r="W10" s="1370"/>
      <c r="X10" s="1370"/>
      <c r="Y10" s="1370"/>
      <c r="Z10" s="1370"/>
      <c r="AA10" s="1368"/>
      <c r="AB10" s="1368"/>
      <c r="AC10" s="1368"/>
      <c r="AD10" s="1368"/>
      <c r="AE10" s="1368"/>
      <c r="AF10" s="1368"/>
      <c r="AG10" s="1369"/>
    </row>
    <row r="11" spans="1:33" s="91" customFormat="1" ht="36" customHeight="1">
      <c r="A11" s="1370"/>
      <c r="B11" s="1370"/>
      <c r="C11" s="1370"/>
      <c r="D11" s="1370"/>
      <c r="E11" s="1370"/>
      <c r="F11" s="1370"/>
      <c r="G11" s="1370"/>
      <c r="H11" s="1370"/>
      <c r="I11" s="1370"/>
      <c r="J11" s="1370"/>
      <c r="K11" s="1370"/>
      <c r="L11" s="1370"/>
      <c r="M11" s="1370"/>
      <c r="N11" s="1370"/>
      <c r="O11" s="1370"/>
      <c r="P11" s="1370"/>
      <c r="Q11" s="1370"/>
      <c r="R11" s="1370"/>
      <c r="S11" s="1370"/>
      <c r="T11" s="1370"/>
      <c r="U11" s="1370"/>
      <c r="V11" s="1370"/>
      <c r="W11" s="1370"/>
      <c r="X11" s="1370"/>
      <c r="Y11" s="1370"/>
      <c r="Z11" s="1370"/>
      <c r="AA11" s="1368"/>
      <c r="AB11" s="1368"/>
      <c r="AC11" s="1368"/>
      <c r="AD11" s="1368"/>
      <c r="AE11" s="1368"/>
      <c r="AF11" s="1368"/>
      <c r="AG11" s="1369"/>
    </row>
    <row r="12" spans="1:33" ht="36" customHeight="1">
      <c r="A12" s="1367"/>
      <c r="B12" s="1367"/>
      <c r="C12" s="1367"/>
      <c r="D12" s="1367"/>
      <c r="E12" s="1367"/>
      <c r="F12" s="1367"/>
      <c r="G12" s="1367"/>
      <c r="H12" s="1367"/>
      <c r="I12" s="1367"/>
      <c r="J12" s="1367"/>
      <c r="K12" s="1367"/>
      <c r="L12" s="1367"/>
      <c r="M12" s="1367"/>
      <c r="N12" s="1367"/>
      <c r="O12" s="1367"/>
      <c r="P12" s="1367"/>
      <c r="Q12" s="1367"/>
      <c r="R12" s="1367"/>
      <c r="S12" s="1367"/>
      <c r="T12" s="1367"/>
      <c r="U12" s="1367"/>
      <c r="V12" s="1367"/>
      <c r="W12" s="1367"/>
      <c r="X12" s="1367"/>
      <c r="Y12" s="1367"/>
      <c r="Z12" s="1367"/>
      <c r="AA12" s="1368"/>
      <c r="AB12" s="1368"/>
      <c r="AC12" s="1368"/>
      <c r="AD12" s="1368"/>
      <c r="AE12" s="1368"/>
      <c r="AF12" s="1368"/>
      <c r="AG12" s="1369"/>
    </row>
    <row r="13" spans="1:33" s="91" customFormat="1" ht="36" customHeight="1">
      <c r="A13" s="1367"/>
      <c r="B13" s="1367"/>
      <c r="C13" s="1367"/>
      <c r="D13" s="1367"/>
      <c r="E13" s="1367"/>
      <c r="F13" s="1367"/>
      <c r="G13" s="1367"/>
      <c r="H13" s="1367"/>
      <c r="I13" s="1367"/>
      <c r="J13" s="1367"/>
      <c r="K13" s="1367"/>
      <c r="L13" s="1367"/>
      <c r="M13" s="1367"/>
      <c r="N13" s="1367"/>
      <c r="O13" s="1367"/>
      <c r="P13" s="1367"/>
      <c r="Q13" s="1367"/>
      <c r="R13" s="1367"/>
      <c r="S13" s="1367"/>
      <c r="T13" s="1367"/>
      <c r="U13" s="1367"/>
      <c r="V13" s="1367"/>
      <c r="W13" s="1367"/>
      <c r="X13" s="1367"/>
      <c r="Y13" s="1367"/>
      <c r="Z13" s="1367"/>
      <c r="AA13" s="1368"/>
      <c r="AB13" s="1368"/>
      <c r="AC13" s="1368"/>
      <c r="AD13" s="1368"/>
      <c r="AE13" s="1368"/>
      <c r="AF13" s="1368"/>
      <c r="AG13" s="1369"/>
    </row>
    <row r="14" spans="1:33" s="91" customFormat="1" ht="36" customHeight="1">
      <c r="A14" s="1367"/>
      <c r="B14" s="1367"/>
      <c r="C14" s="1367"/>
      <c r="D14" s="1367"/>
      <c r="E14" s="1367"/>
      <c r="F14" s="1367"/>
      <c r="G14" s="1367"/>
      <c r="H14" s="1367"/>
      <c r="I14" s="1367"/>
      <c r="J14" s="1367"/>
      <c r="K14" s="1367"/>
      <c r="L14" s="1367"/>
      <c r="M14" s="1367"/>
      <c r="N14" s="1367"/>
      <c r="O14" s="1367"/>
      <c r="P14" s="1367"/>
      <c r="Q14" s="1367"/>
      <c r="R14" s="1367"/>
      <c r="S14" s="1367"/>
      <c r="T14" s="1367"/>
      <c r="U14" s="1367"/>
      <c r="V14" s="1367"/>
      <c r="W14" s="1367"/>
      <c r="X14" s="1367"/>
      <c r="Y14" s="1367"/>
      <c r="Z14" s="1367"/>
      <c r="AA14" s="1368"/>
      <c r="AB14" s="1368"/>
      <c r="AC14" s="1368"/>
      <c r="AD14" s="1368"/>
      <c r="AE14" s="1368"/>
      <c r="AF14" s="1368"/>
      <c r="AG14" s="1369"/>
    </row>
    <row r="15" spans="1:33" s="91" customFormat="1" ht="36" customHeight="1">
      <c r="A15" s="1367"/>
      <c r="B15" s="1367"/>
      <c r="C15" s="1367"/>
      <c r="D15" s="1367"/>
      <c r="E15" s="1367"/>
      <c r="F15" s="1367"/>
      <c r="G15" s="1367"/>
      <c r="H15" s="1367"/>
      <c r="I15" s="1367"/>
      <c r="J15" s="1367"/>
      <c r="K15" s="1367"/>
      <c r="L15" s="1367"/>
      <c r="M15" s="1367"/>
      <c r="N15" s="1367"/>
      <c r="O15" s="1367"/>
      <c r="P15" s="1367"/>
      <c r="Q15" s="1367"/>
      <c r="R15" s="1367"/>
      <c r="S15" s="1367"/>
      <c r="T15" s="1367"/>
      <c r="U15" s="1367"/>
      <c r="V15" s="1367"/>
      <c r="W15" s="1367"/>
      <c r="X15" s="1367"/>
      <c r="Y15" s="1367"/>
      <c r="Z15" s="1367"/>
      <c r="AA15" s="1368"/>
      <c r="AB15" s="1368"/>
      <c r="AC15" s="1368"/>
      <c r="AD15" s="1368"/>
      <c r="AE15" s="1368"/>
      <c r="AF15" s="1368"/>
      <c r="AG15" s="1369"/>
    </row>
    <row r="16" spans="1:33" s="91" customFormat="1" ht="36.75" customHeight="1">
      <c r="A16" s="1367"/>
      <c r="B16" s="1367"/>
      <c r="C16" s="1367"/>
      <c r="D16" s="1367"/>
      <c r="E16" s="1367"/>
      <c r="F16" s="1367"/>
      <c r="G16" s="1367"/>
      <c r="H16" s="1367"/>
      <c r="I16" s="1367"/>
      <c r="J16" s="1367"/>
      <c r="K16" s="1367"/>
      <c r="L16" s="1367"/>
      <c r="M16" s="1367"/>
      <c r="N16" s="1367"/>
      <c r="O16" s="1367"/>
      <c r="P16" s="1367"/>
      <c r="Q16" s="1367"/>
      <c r="R16" s="1367"/>
      <c r="S16" s="1367"/>
      <c r="T16" s="1367"/>
      <c r="U16" s="1367"/>
      <c r="V16" s="1367"/>
      <c r="W16" s="1367"/>
      <c r="X16" s="1367"/>
      <c r="Y16" s="1367"/>
      <c r="Z16" s="1367"/>
      <c r="AA16" s="1368"/>
      <c r="AB16" s="1368"/>
      <c r="AC16" s="1368"/>
      <c r="AD16" s="1368"/>
      <c r="AE16" s="1368"/>
      <c r="AF16" s="1368"/>
      <c r="AG16" s="1369"/>
    </row>
    <row r="17" spans="1:33" s="91" customFormat="1" ht="13.5" customHeight="1">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row>
    <row r="18" spans="1:33" s="91" customFormat="1" ht="97.7" customHeight="1">
      <c r="A18" s="763" t="s">
        <v>784</v>
      </c>
      <c r="B18" s="763"/>
      <c r="C18" s="763"/>
      <c r="D18" s="763"/>
      <c r="E18" s="763"/>
      <c r="F18" s="763"/>
      <c r="G18" s="763"/>
      <c r="H18" s="763"/>
      <c r="I18" s="763"/>
      <c r="J18" s="763"/>
      <c r="K18" s="763"/>
      <c r="L18" s="763"/>
      <c r="M18" s="763"/>
      <c r="N18" s="763"/>
      <c r="O18" s="763"/>
      <c r="P18" s="763"/>
      <c r="Q18" s="763"/>
      <c r="R18" s="763"/>
      <c r="S18" s="763"/>
      <c r="T18" s="763"/>
      <c r="U18" s="763"/>
      <c r="V18" s="763"/>
      <c r="W18" s="763"/>
      <c r="X18" s="763"/>
      <c r="Y18" s="763"/>
      <c r="Z18" s="763"/>
      <c r="AA18" s="763"/>
      <c r="AB18" s="763"/>
      <c r="AC18" s="763"/>
      <c r="AD18" s="763"/>
      <c r="AE18" s="763"/>
      <c r="AF18" s="763"/>
      <c r="AG18" s="763"/>
    </row>
    <row r="19" spans="1:33" s="91" customFormat="1" ht="36" customHeight="1">
      <c r="A19" s="763" t="s">
        <v>292</v>
      </c>
      <c r="B19" s="763"/>
      <c r="C19" s="763"/>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row>
    <row r="20" spans="1:33" s="96" customFormat="1" ht="36" customHeight="1">
      <c r="A20" s="763" t="s">
        <v>293</v>
      </c>
      <c r="B20" s="763"/>
      <c r="C20" s="763"/>
      <c r="D20" s="763"/>
      <c r="E20" s="763"/>
      <c r="F20" s="763"/>
      <c r="G20" s="763"/>
      <c r="H20" s="763"/>
      <c r="I20" s="763"/>
      <c r="J20" s="763"/>
      <c r="K20" s="763"/>
      <c r="L20" s="763"/>
      <c r="M20" s="763"/>
      <c r="N20" s="763"/>
      <c r="O20" s="763"/>
      <c r="P20" s="763"/>
      <c r="Q20" s="763"/>
      <c r="R20" s="763"/>
      <c r="S20" s="763"/>
      <c r="T20" s="763"/>
      <c r="U20" s="763"/>
      <c r="V20" s="763"/>
      <c r="W20" s="763"/>
      <c r="X20" s="763"/>
      <c r="Y20" s="763"/>
      <c r="Z20" s="763"/>
      <c r="AA20" s="763"/>
      <c r="AB20" s="763"/>
      <c r="AC20" s="763"/>
      <c r="AD20" s="763"/>
      <c r="AE20" s="763"/>
      <c r="AF20" s="763"/>
      <c r="AG20" s="763"/>
    </row>
    <row r="21" spans="1:33" ht="15.6" customHeight="1">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row>
    <row r="22" spans="1:33" s="91" customFormat="1" ht="15.6" customHeight="1">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row>
    <row r="23" spans="1:33" s="91" customFormat="1" ht="15.6" customHeight="1">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row>
    <row r="24" spans="1:33" s="91" customFormat="1" ht="15.6" customHeight="1">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row>
    <row r="25" spans="1:33" s="91" customFormat="1" ht="15.6" customHeight="1">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row>
    <row r="26" spans="1:33" s="91" customFormat="1" ht="15.6" customHeight="1">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row>
    <row r="27" spans="1:33" s="91" customFormat="1" ht="15.6" customHeight="1">
      <c r="A27" s="88"/>
      <c r="B27" s="88"/>
      <c r="C27" s="88"/>
      <c r="D27" s="88"/>
      <c r="E27" s="88"/>
      <c r="F27" s="88"/>
      <c r="G27" s="88"/>
      <c r="H27" s="88"/>
      <c r="I27" s="88"/>
      <c r="J27" s="88"/>
      <c r="K27" s="88"/>
      <c r="L27" s="88"/>
      <c r="M27" s="88"/>
      <c r="N27" s="88"/>
      <c r="O27" s="88"/>
      <c r="P27" s="96"/>
      <c r="Q27" s="88"/>
      <c r="R27" s="88"/>
      <c r="S27" s="88"/>
      <c r="T27" s="88"/>
      <c r="U27" s="88"/>
      <c r="V27" s="88"/>
      <c r="W27" s="88"/>
      <c r="X27" s="88"/>
      <c r="Y27" s="88"/>
      <c r="Z27" s="88"/>
      <c r="AA27" s="88"/>
      <c r="AB27" s="88"/>
      <c r="AC27" s="88"/>
      <c r="AD27" s="88"/>
      <c r="AE27" s="88"/>
      <c r="AF27" s="88"/>
      <c r="AG27" s="88"/>
    </row>
    <row r="28" spans="1:33" s="91" customFormat="1" ht="15.6" customHeight="1">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row>
    <row r="29" spans="1:33" s="91" customFormat="1" ht="15.6" customHeight="1">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row>
    <row r="30" spans="1:33" s="91" customFormat="1" ht="27.2" customHeight="1"/>
    <row r="31" spans="1:33" s="91" customFormat="1" ht="13.5" customHeight="1"/>
    <row r="32" spans="1:33" s="91" customFormat="1" ht="13.5" customHeight="1"/>
    <row r="33" s="91" customFormat="1" ht="13.5" customHeight="1"/>
    <row r="34" s="91" customFormat="1" ht="13.5" customHeight="1"/>
    <row r="35" s="91" customFormat="1" ht="13.5" customHeight="1"/>
    <row r="36" s="91" customFormat="1"/>
    <row r="37" s="91" customFormat="1" ht="13.5" customHeight="1"/>
    <row r="38" s="91" customFormat="1" ht="13.5" customHeight="1"/>
    <row r="39" s="91" customFormat="1" ht="13.5" customHeight="1"/>
    <row r="40" s="91" customFormat="1" ht="13.5" customHeight="1"/>
    <row r="41" s="91" customFormat="1" ht="13.5" customHeight="1"/>
    <row r="42" s="91" customFormat="1" ht="13.5" customHeight="1"/>
    <row r="43" s="91" customFormat="1" ht="13.5" customHeight="1"/>
    <row r="44" s="91" customFormat="1" ht="13.5" customHeight="1"/>
    <row r="45" s="91" customFormat="1" ht="13.5" customHeight="1"/>
    <row r="46" s="91" customFormat="1" ht="13.5" customHeight="1"/>
    <row r="47" s="91" customFormat="1" ht="13.5" customHeight="1"/>
    <row r="48" s="91" customFormat="1" ht="13.5" customHeight="1"/>
    <row r="49" s="91" customFormat="1" ht="27.2" customHeight="1"/>
    <row r="50" s="91" customFormat="1" ht="13.5" customHeight="1"/>
    <row r="51" s="91" customFormat="1" ht="27.2" customHeight="1"/>
    <row r="52" s="91" customFormat="1" ht="13.5" customHeight="1"/>
    <row r="53" s="91" customFormat="1" ht="13.5" customHeight="1"/>
    <row r="54" s="91" customFormat="1" ht="13.5" customHeight="1"/>
    <row r="55" s="91" customFormat="1" ht="13.5" customHeight="1"/>
    <row r="56" s="91" customFormat="1" ht="13.5" customHeight="1"/>
    <row r="57" s="91" customFormat="1" ht="13.5" customHeight="1"/>
    <row r="58" s="91" customFormat="1" ht="13.5" customHeight="1"/>
    <row r="59" s="91" customFormat="1" ht="13.5" customHeight="1"/>
    <row r="60" s="91" customFormat="1" ht="13.5" customHeight="1"/>
    <row r="61" s="91" customFormat="1" ht="27.2" customHeight="1"/>
    <row r="62" s="91" customFormat="1" ht="27.2" customHeight="1"/>
    <row r="65" s="91" customFormat="1"/>
    <row r="66" s="91" customFormat="1"/>
    <row r="83" s="91" customFormat="1" ht="40.5" customHeight="1"/>
    <row r="111" s="91" customFormat="1" ht="13.5" customHeight="1"/>
    <row r="126" s="91" customFormat="1" ht="13.5" customHeight="1"/>
    <row r="135" s="91" customFormat="1" ht="40.5" customHeight="1"/>
    <row r="136" s="91" customFormat="1" ht="40.5" customHeight="1"/>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Z200"/>
  <sheetViews>
    <sheetView showGridLines="0" view="pageBreakPreview" zoomScaleNormal="100" zoomScaleSheetLayoutView="100" workbookViewId="0">
      <selection activeCell="M82" sqref="M82"/>
    </sheetView>
  </sheetViews>
  <sheetFormatPr defaultRowHeight="13.5"/>
  <cols>
    <col min="1" max="52" width="2.625" style="91" customWidth="1"/>
    <col min="53" max="16384" width="9" style="478"/>
  </cols>
  <sheetData>
    <row r="1" spans="1:33" s="91" customFormat="1" ht="15.6" customHeight="1">
      <c r="A1" s="88"/>
      <c r="B1" s="88"/>
      <c r="C1" s="88"/>
      <c r="D1" s="88"/>
      <c r="E1" s="88"/>
      <c r="F1" s="88"/>
      <c r="G1" s="88"/>
      <c r="H1" s="88"/>
      <c r="I1" s="88"/>
      <c r="J1" s="88"/>
      <c r="K1" s="88"/>
      <c r="L1" s="88"/>
      <c r="M1" s="88"/>
      <c r="N1" s="88"/>
      <c r="O1" s="88"/>
      <c r="P1" s="88"/>
      <c r="Q1" s="88"/>
      <c r="R1" s="88"/>
      <c r="S1" s="88"/>
      <c r="T1" s="88"/>
      <c r="U1" s="88"/>
      <c r="V1" s="88"/>
      <c r="W1" s="88"/>
      <c r="X1" s="88"/>
      <c r="Y1" s="88"/>
      <c r="Z1" s="88"/>
      <c r="AA1" s="88"/>
      <c r="AG1" s="389" t="s">
        <v>950</v>
      </c>
    </row>
    <row r="2" spans="1:33" s="91" customFormat="1" ht="18" customHeight="1">
      <c r="A2" s="1372" t="s">
        <v>951</v>
      </c>
      <c r="B2" s="1372"/>
      <c r="C2" s="1372"/>
      <c r="D2" s="1372"/>
      <c r="E2" s="1372"/>
      <c r="F2" s="1372"/>
      <c r="G2" s="1372"/>
      <c r="H2" s="1372"/>
      <c r="I2" s="1372"/>
      <c r="J2" s="1372"/>
      <c r="K2" s="1372"/>
      <c r="L2" s="1372"/>
      <c r="M2" s="1372"/>
      <c r="N2" s="1372"/>
      <c r="O2" s="1372"/>
      <c r="P2" s="1372"/>
      <c r="Q2" s="1372"/>
      <c r="R2" s="1372"/>
      <c r="S2" s="1372"/>
      <c r="T2" s="1372"/>
      <c r="U2" s="1372"/>
      <c r="V2" s="1372"/>
      <c r="W2" s="1372"/>
      <c r="X2" s="1372"/>
      <c r="Y2" s="1372"/>
      <c r="Z2" s="1372"/>
      <c r="AA2" s="1372"/>
      <c r="AB2" s="1372"/>
      <c r="AC2" s="1372"/>
      <c r="AD2" s="1372"/>
      <c r="AE2" s="1372"/>
      <c r="AF2" s="1372"/>
      <c r="AG2" s="1372"/>
    </row>
    <row r="3" spans="1:33" s="91" customFormat="1" ht="18" customHeight="1">
      <c r="A3" s="1372" t="s">
        <v>952</v>
      </c>
      <c r="B3" s="1372"/>
      <c r="C3" s="1372"/>
      <c r="D3" s="1372"/>
      <c r="E3" s="1372"/>
      <c r="F3" s="1372"/>
      <c r="G3" s="1372"/>
      <c r="H3" s="1372"/>
      <c r="I3" s="1372"/>
      <c r="J3" s="1372"/>
      <c r="K3" s="1372"/>
      <c r="L3" s="1372"/>
      <c r="M3" s="1372"/>
      <c r="N3" s="1372"/>
      <c r="O3" s="1372"/>
      <c r="P3" s="1372"/>
      <c r="Q3" s="1372"/>
      <c r="R3" s="1372"/>
      <c r="S3" s="1372"/>
      <c r="T3" s="1372"/>
      <c r="U3" s="1372"/>
      <c r="V3" s="1372"/>
      <c r="W3" s="1372"/>
      <c r="X3" s="1372"/>
      <c r="Y3" s="1372"/>
      <c r="Z3" s="1372"/>
      <c r="AA3" s="1372"/>
      <c r="AB3" s="1372"/>
      <c r="AC3" s="1372"/>
      <c r="AD3" s="1372"/>
      <c r="AE3" s="1372"/>
      <c r="AF3" s="1372"/>
      <c r="AG3" s="1372"/>
    </row>
    <row r="4" spans="1:33" s="91" customFormat="1" ht="18" customHeight="1">
      <c r="A4" s="386"/>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row>
    <row r="5" spans="1:33" s="91" customFormat="1" ht="15.6" customHeight="1">
      <c r="A5" s="388" t="s">
        <v>953</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row>
    <row r="6" spans="1:33" s="91" customFormat="1" ht="15.6" customHeight="1">
      <c r="A6" s="93"/>
      <c r="B6" s="88"/>
      <c r="C6" s="88"/>
      <c r="D6" s="88"/>
      <c r="E6" s="88"/>
      <c r="F6" s="88"/>
      <c r="G6" s="88"/>
      <c r="H6" s="88"/>
      <c r="I6" s="88"/>
      <c r="J6" s="88"/>
      <c r="K6" s="88"/>
      <c r="L6" s="88"/>
      <c r="M6" s="88"/>
      <c r="N6" s="88"/>
      <c r="O6" s="88"/>
      <c r="P6" s="88"/>
      <c r="Q6" s="88"/>
      <c r="R6" s="88"/>
      <c r="S6" s="88"/>
      <c r="T6" s="88"/>
      <c r="U6" s="88"/>
      <c r="V6" s="88"/>
      <c r="W6" s="88"/>
      <c r="Y6" s="91" t="s">
        <v>954</v>
      </c>
      <c r="AD6" s="88"/>
      <c r="AE6" s="88"/>
      <c r="AF6" s="88"/>
      <c r="AG6" s="88"/>
    </row>
    <row r="7" spans="1:33" s="91" customFormat="1" ht="24" customHeight="1">
      <c r="A7" s="88"/>
      <c r="B7" s="1340" t="s">
        <v>240</v>
      </c>
      <c r="C7" s="1340"/>
      <c r="D7" s="1340"/>
      <c r="E7" s="1340"/>
      <c r="F7" s="1340" t="s">
        <v>955</v>
      </c>
      <c r="G7" s="1340"/>
      <c r="H7" s="1340"/>
      <c r="I7" s="1340"/>
      <c r="J7" s="1340"/>
      <c r="K7" s="1340"/>
      <c r="L7" s="1340"/>
      <c r="M7" s="1340"/>
      <c r="N7" s="1340" t="s">
        <v>956</v>
      </c>
      <c r="O7" s="1340"/>
      <c r="P7" s="1340"/>
      <c r="Q7" s="1340"/>
      <c r="R7" s="1340"/>
      <c r="S7" s="1340"/>
      <c r="T7" s="1340"/>
      <c r="U7" s="1340"/>
      <c r="V7" s="1340" t="s">
        <v>957</v>
      </c>
      <c r="W7" s="1340"/>
      <c r="X7" s="1340"/>
      <c r="Y7" s="1340"/>
      <c r="Z7" s="1340"/>
      <c r="AA7" s="1340"/>
      <c r="AB7" s="1340"/>
      <c r="AC7" s="1340"/>
      <c r="AD7" s="88"/>
      <c r="AE7" s="88"/>
      <c r="AF7" s="88"/>
      <c r="AG7" s="88"/>
    </row>
    <row r="8" spans="1:33" s="91" customFormat="1" ht="24" customHeight="1">
      <c r="A8" s="88"/>
      <c r="B8" s="1340" t="s">
        <v>101</v>
      </c>
      <c r="C8" s="1340"/>
      <c r="D8" s="1340"/>
      <c r="E8" s="1340"/>
      <c r="F8" s="1371"/>
      <c r="G8" s="1371"/>
      <c r="H8" s="1371"/>
      <c r="I8" s="1371"/>
      <c r="J8" s="1371"/>
      <c r="K8" s="1371"/>
      <c r="L8" s="1371"/>
      <c r="M8" s="1371"/>
      <c r="N8" s="1371"/>
      <c r="O8" s="1371"/>
      <c r="P8" s="1371"/>
      <c r="Q8" s="1371"/>
      <c r="R8" s="1371"/>
      <c r="S8" s="1371"/>
      <c r="T8" s="1371"/>
      <c r="U8" s="1371"/>
      <c r="V8" s="1371"/>
      <c r="W8" s="1371"/>
      <c r="X8" s="1371"/>
      <c r="Y8" s="1371"/>
      <c r="Z8" s="1371"/>
      <c r="AA8" s="1371"/>
      <c r="AB8" s="1371"/>
      <c r="AC8" s="1371"/>
      <c r="AD8" s="88"/>
      <c r="AE8" s="88"/>
      <c r="AF8" s="88"/>
      <c r="AG8" s="88"/>
    </row>
    <row r="9" spans="1:33" s="91" customFormat="1" ht="24" customHeight="1">
      <c r="A9" s="88"/>
      <c r="B9" s="1340" t="s">
        <v>118</v>
      </c>
      <c r="C9" s="1340"/>
      <c r="D9" s="1340"/>
      <c r="E9" s="1340"/>
      <c r="F9" s="1371"/>
      <c r="G9" s="1371"/>
      <c r="H9" s="1371"/>
      <c r="I9" s="1371"/>
      <c r="J9" s="1371"/>
      <c r="K9" s="1371"/>
      <c r="L9" s="1371"/>
      <c r="M9" s="1371"/>
      <c r="N9" s="1371"/>
      <c r="O9" s="1371"/>
      <c r="P9" s="1371"/>
      <c r="Q9" s="1371"/>
      <c r="R9" s="1371"/>
      <c r="S9" s="1371"/>
      <c r="T9" s="1371"/>
      <c r="U9" s="1371"/>
      <c r="V9" s="1371"/>
      <c r="W9" s="1371"/>
      <c r="X9" s="1371"/>
      <c r="Y9" s="1371"/>
      <c r="Z9" s="1371"/>
      <c r="AA9" s="1371"/>
      <c r="AB9" s="1371"/>
      <c r="AC9" s="1371"/>
      <c r="AD9" s="88"/>
      <c r="AE9" s="88"/>
      <c r="AF9" s="88"/>
      <c r="AG9" s="88"/>
    </row>
    <row r="10" spans="1:33" s="91" customFormat="1" ht="24" customHeight="1" thickBot="1">
      <c r="A10" s="88"/>
      <c r="B10" s="1340" t="s">
        <v>958</v>
      </c>
      <c r="C10" s="1340"/>
      <c r="D10" s="1340"/>
      <c r="E10" s="1340"/>
      <c r="F10" s="1371"/>
      <c r="G10" s="1371"/>
      <c r="H10" s="1371"/>
      <c r="I10" s="1371"/>
      <c r="J10" s="1371"/>
      <c r="K10" s="1371"/>
      <c r="L10" s="1371"/>
      <c r="M10" s="1371"/>
      <c r="N10" s="1371"/>
      <c r="O10" s="1371"/>
      <c r="P10" s="1371"/>
      <c r="Q10" s="1371"/>
      <c r="R10" s="1371"/>
      <c r="S10" s="1371"/>
      <c r="T10" s="1371"/>
      <c r="U10" s="1371"/>
      <c r="V10" s="1375"/>
      <c r="W10" s="1375"/>
      <c r="X10" s="1375"/>
      <c r="Y10" s="1375"/>
      <c r="Z10" s="1375"/>
      <c r="AA10" s="1375"/>
      <c r="AB10" s="1375"/>
      <c r="AC10" s="1375"/>
      <c r="AD10" s="88"/>
      <c r="AE10" s="88"/>
      <c r="AF10" s="88"/>
      <c r="AG10" s="88"/>
    </row>
    <row r="11" spans="1:33" s="91" customFormat="1" ht="24" customHeight="1" thickBot="1">
      <c r="A11" s="88"/>
      <c r="B11" s="1340" t="s">
        <v>108</v>
      </c>
      <c r="C11" s="1340"/>
      <c r="D11" s="1340"/>
      <c r="E11" s="1340"/>
      <c r="F11" s="1371"/>
      <c r="G11" s="1371"/>
      <c r="H11" s="1371"/>
      <c r="I11" s="1371"/>
      <c r="J11" s="1371"/>
      <c r="K11" s="1371"/>
      <c r="L11" s="1371"/>
      <c r="M11" s="1371"/>
      <c r="N11" s="1371"/>
      <c r="O11" s="1371"/>
      <c r="P11" s="1371"/>
      <c r="Q11" s="1371"/>
      <c r="R11" s="1371"/>
      <c r="S11" s="1371"/>
      <c r="T11" s="1371"/>
      <c r="U11" s="1376"/>
      <c r="V11" s="1377"/>
      <c r="W11" s="1378"/>
      <c r="X11" s="1378"/>
      <c r="Y11" s="1378"/>
      <c r="Z11" s="1378"/>
      <c r="AA11" s="1378"/>
      <c r="AB11" s="1378"/>
      <c r="AC11" s="1379"/>
      <c r="AD11" s="88"/>
      <c r="AE11" s="88"/>
      <c r="AF11" s="88"/>
      <c r="AG11" s="88"/>
    </row>
    <row r="12" spans="1:33" s="91" customFormat="1" ht="24" customHeight="1">
      <c r="A12" s="88"/>
      <c r="B12" s="1340" t="s">
        <v>103</v>
      </c>
      <c r="C12" s="1340"/>
      <c r="D12" s="1340"/>
      <c r="E12" s="1340"/>
      <c r="F12" s="1371"/>
      <c r="G12" s="1371"/>
      <c r="H12" s="1371"/>
      <c r="I12" s="1371"/>
      <c r="J12" s="1371"/>
      <c r="K12" s="1371"/>
      <c r="L12" s="1371"/>
      <c r="M12" s="1371"/>
      <c r="N12" s="1371"/>
      <c r="O12" s="1371"/>
      <c r="P12" s="1371"/>
      <c r="Q12" s="1371"/>
      <c r="R12" s="1371"/>
      <c r="S12" s="1371"/>
      <c r="T12" s="1371"/>
      <c r="U12" s="1371"/>
      <c r="V12" s="1373"/>
      <c r="W12" s="1373"/>
      <c r="X12" s="1373"/>
      <c r="Y12" s="1373"/>
      <c r="Z12" s="1373"/>
      <c r="AA12" s="1373"/>
      <c r="AB12" s="1373"/>
      <c r="AC12" s="1373"/>
      <c r="AD12" s="88"/>
      <c r="AE12" s="88"/>
      <c r="AF12" s="88"/>
      <c r="AG12" s="88"/>
    </row>
    <row r="13" spans="1:33" s="91" customFormat="1" ht="15.6" customHeight="1">
      <c r="A13" s="88"/>
      <c r="B13" s="479" t="s">
        <v>959</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row>
    <row r="14" spans="1:33" s="91" customFormat="1" ht="15.6" customHeight="1">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row>
    <row r="15" spans="1:33" s="91" customFormat="1" ht="15.6" customHeight="1">
      <c r="A15" s="388" t="s">
        <v>960</v>
      </c>
      <c r="U15" s="88"/>
      <c r="V15" s="88"/>
      <c r="W15" s="88"/>
      <c r="X15" s="88"/>
      <c r="Y15" s="88"/>
      <c r="Z15" s="88"/>
      <c r="AA15" s="88"/>
      <c r="AB15" s="88"/>
      <c r="AC15" s="88"/>
      <c r="AD15" s="88"/>
      <c r="AE15" s="88"/>
      <c r="AF15" s="88"/>
      <c r="AG15" s="88"/>
    </row>
    <row r="16" spans="1:33" s="91" customFormat="1" ht="15.6" customHeight="1">
      <c r="N16" s="1374" t="s">
        <v>961</v>
      </c>
      <c r="O16" s="1374"/>
      <c r="P16" s="1374"/>
      <c r="Q16" s="1374"/>
      <c r="R16" s="1374"/>
      <c r="S16" s="1374"/>
      <c r="U16" s="88"/>
      <c r="V16" s="88"/>
      <c r="W16" s="88"/>
      <c r="X16" s="88"/>
      <c r="Y16" s="88"/>
      <c r="Z16" s="88"/>
      <c r="AA16" s="88"/>
      <c r="AB16" s="88"/>
      <c r="AC16" s="88"/>
      <c r="AD16" s="88"/>
      <c r="AE16" s="88"/>
      <c r="AF16" s="88"/>
      <c r="AG16" s="88"/>
    </row>
    <row r="17" spans="1:33" s="91" customFormat="1" ht="24" customHeight="1">
      <c r="B17" s="1340" t="s">
        <v>962</v>
      </c>
      <c r="C17" s="1340"/>
      <c r="D17" s="1340"/>
      <c r="E17" s="1340"/>
      <c r="F17" s="1340"/>
      <c r="G17" s="1340"/>
      <c r="H17" s="1340" t="s">
        <v>963</v>
      </c>
      <c r="I17" s="1340"/>
      <c r="J17" s="1340"/>
      <c r="K17" s="1340"/>
      <c r="L17" s="1340"/>
      <c r="M17" s="1340"/>
      <c r="N17" s="1340" t="s">
        <v>964</v>
      </c>
      <c r="O17" s="1340"/>
      <c r="P17" s="1340"/>
      <c r="Q17" s="1340"/>
      <c r="R17" s="1340"/>
      <c r="S17" s="1340"/>
      <c r="U17" s="88"/>
      <c r="V17" s="88"/>
      <c r="W17" s="88"/>
      <c r="X17" s="88"/>
      <c r="Y17" s="88"/>
      <c r="Z17" s="88"/>
      <c r="AA17" s="88"/>
      <c r="AB17" s="88"/>
      <c r="AC17" s="88"/>
      <c r="AD17" s="88"/>
      <c r="AE17" s="88"/>
      <c r="AF17" s="88"/>
      <c r="AG17" s="88"/>
    </row>
    <row r="18" spans="1:33" s="91" customFormat="1" ht="24" customHeight="1">
      <c r="B18" s="1371"/>
      <c r="C18" s="1371"/>
      <c r="D18" s="1371"/>
      <c r="E18" s="1371"/>
      <c r="F18" s="1371"/>
      <c r="G18" s="1371"/>
      <c r="H18" s="1371"/>
      <c r="I18" s="1371"/>
      <c r="J18" s="1371"/>
      <c r="K18" s="1371"/>
      <c r="L18" s="1371"/>
      <c r="M18" s="1371"/>
      <c r="N18" s="1371"/>
      <c r="O18" s="1371"/>
      <c r="P18" s="1371"/>
      <c r="Q18" s="1371"/>
      <c r="R18" s="1371"/>
      <c r="S18" s="1371"/>
      <c r="U18" s="88"/>
      <c r="V18" s="88"/>
      <c r="W18" s="88"/>
      <c r="X18" s="88"/>
      <c r="Y18" s="88"/>
      <c r="Z18" s="88"/>
      <c r="AA18" s="88"/>
      <c r="AB18" s="88"/>
      <c r="AC18" s="88"/>
      <c r="AD18" s="88"/>
      <c r="AE18" s="88"/>
      <c r="AF18" s="88"/>
      <c r="AG18" s="88"/>
    </row>
    <row r="19" spans="1:33" s="91" customFormat="1" ht="15.6" customHeight="1">
      <c r="A19" s="479"/>
      <c r="B19" s="479" t="s">
        <v>965</v>
      </c>
      <c r="C19" s="479"/>
      <c r="D19" s="479"/>
      <c r="E19" s="479"/>
      <c r="F19" s="479"/>
      <c r="G19" s="479"/>
      <c r="H19" s="479"/>
      <c r="I19" s="479"/>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row>
    <row r="20" spans="1:33" s="91" customFormat="1" ht="15.6" customHeight="1">
      <c r="A20" s="479"/>
      <c r="B20" s="479"/>
      <c r="C20" s="479" t="s">
        <v>966</v>
      </c>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row>
    <row r="21" spans="1:33" s="91" customFormat="1" ht="46.5" customHeight="1">
      <c r="A21" s="479"/>
      <c r="B21" s="479"/>
      <c r="C21" s="1391" t="s">
        <v>967</v>
      </c>
      <c r="D21" s="1391"/>
      <c r="E21" s="1391"/>
      <c r="F21" s="1391"/>
      <c r="G21" s="1391"/>
      <c r="H21" s="1391"/>
      <c r="I21" s="1391"/>
      <c r="J21" s="1391"/>
      <c r="K21" s="1391"/>
      <c r="L21" s="1391"/>
      <c r="M21" s="1391"/>
      <c r="N21" s="1391"/>
      <c r="O21" s="1391"/>
      <c r="P21" s="1391"/>
      <c r="Q21" s="1391"/>
      <c r="R21" s="1391"/>
      <c r="S21" s="1391"/>
      <c r="T21" s="1391"/>
      <c r="U21" s="1391"/>
      <c r="V21" s="1391"/>
      <c r="W21" s="1391"/>
      <c r="X21" s="1391"/>
      <c r="Y21" s="1391"/>
      <c r="Z21" s="1391"/>
      <c r="AA21" s="1391"/>
      <c r="AB21" s="1391"/>
      <c r="AC21" s="1391"/>
      <c r="AD21" s="1391"/>
      <c r="AE21" s="1391"/>
      <c r="AF21" s="1391"/>
      <c r="AG21" s="1391"/>
    </row>
    <row r="22" spans="1:33" s="91" customFormat="1" ht="15.6" customHeight="1">
      <c r="A22" s="479"/>
      <c r="B22" s="479"/>
      <c r="C22" s="479" t="s">
        <v>968</v>
      </c>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G22" s="479"/>
    </row>
    <row r="23" spans="1:33" s="91" customFormat="1" ht="15.6" customHeight="1">
      <c r="A23" s="479"/>
      <c r="B23" s="479"/>
      <c r="C23" s="479" t="s">
        <v>969</v>
      </c>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row>
    <row r="24" spans="1:33" s="91" customFormat="1" ht="15.6" customHeight="1">
      <c r="A24" s="479"/>
      <c r="B24" s="479" t="s">
        <v>970</v>
      </c>
      <c r="C24" s="479"/>
      <c r="D24" s="479"/>
      <c r="E24" s="479"/>
      <c r="F24" s="479"/>
      <c r="G24" s="479"/>
      <c r="H24" s="479"/>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row>
    <row r="25" spans="1:33" s="91" customFormat="1" ht="15.6" customHeight="1">
      <c r="A25" s="479"/>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row>
    <row r="26" spans="1:33" s="91" customFormat="1" ht="15.6" customHeight="1">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row>
    <row r="27" spans="1:33" s="91" customFormat="1" ht="15.6" customHeight="1">
      <c r="A27" s="91" t="s">
        <v>971</v>
      </c>
    </row>
    <row r="28" spans="1:33" s="91" customFormat="1" ht="15.6" customHeight="1">
      <c r="A28" s="388" t="s">
        <v>972</v>
      </c>
    </row>
    <row r="29" spans="1:33" s="91" customFormat="1" ht="15.6" customHeight="1"/>
    <row r="30" spans="1:33" s="91" customFormat="1" ht="15.6" customHeight="1">
      <c r="B30" s="91" t="s">
        <v>973</v>
      </c>
    </row>
    <row r="31" spans="1:33" s="91" customFormat="1" ht="45.75" customHeight="1" thickBot="1">
      <c r="C31" s="1392" t="s">
        <v>142</v>
      </c>
      <c r="D31" s="1392"/>
      <c r="E31" s="1392"/>
      <c r="F31" s="1392"/>
      <c r="G31" s="1392"/>
      <c r="H31" s="1392"/>
      <c r="I31" s="1392"/>
      <c r="J31" s="1392"/>
      <c r="K31" s="1392"/>
      <c r="L31" s="1392"/>
      <c r="M31" s="1392"/>
      <c r="N31" s="1392"/>
      <c r="O31" s="1392"/>
      <c r="P31" s="1392"/>
      <c r="Q31" s="1392"/>
      <c r="R31" s="1392"/>
      <c r="S31" s="1392"/>
      <c r="T31" s="1392"/>
      <c r="U31" s="1392"/>
      <c r="V31" s="1392"/>
      <c r="W31" s="1392"/>
      <c r="X31" s="1392"/>
      <c r="Y31" s="1392"/>
      <c r="Z31" s="1392"/>
      <c r="AA31" s="1392"/>
      <c r="AB31" s="1392"/>
      <c r="AC31" s="1392"/>
      <c r="AD31" s="1392"/>
      <c r="AE31" s="1392"/>
      <c r="AF31" s="1392"/>
      <c r="AG31" s="1392"/>
    </row>
    <row r="32" spans="1:33" s="480" customFormat="1" ht="36" customHeight="1" thickBot="1">
      <c r="A32" s="1393" t="s">
        <v>778</v>
      </c>
      <c r="B32" s="1394"/>
      <c r="C32" s="1395" t="s">
        <v>406</v>
      </c>
      <c r="D32" s="1396"/>
      <c r="E32" s="1396"/>
      <c r="F32" s="1396"/>
      <c r="G32" s="1396"/>
      <c r="H32" s="1396"/>
      <c r="I32" s="1396"/>
      <c r="J32" s="1396"/>
      <c r="K32" s="1396"/>
      <c r="L32" s="1396"/>
      <c r="M32" s="1396"/>
      <c r="N32" s="1396"/>
      <c r="O32" s="1396"/>
      <c r="P32" s="1396"/>
      <c r="Q32" s="1396"/>
      <c r="R32" s="1396"/>
      <c r="S32" s="1396"/>
      <c r="T32" s="1396"/>
      <c r="U32" s="1396"/>
      <c r="V32" s="1396"/>
      <c r="W32" s="1396"/>
      <c r="X32" s="1396"/>
      <c r="Y32" s="1396"/>
      <c r="Z32" s="1396"/>
      <c r="AA32" s="1396"/>
      <c r="AB32" s="1396"/>
      <c r="AC32" s="1396"/>
    </row>
    <row r="33" spans="1:29" s="394" customFormat="1" ht="18" customHeight="1">
      <c r="A33" s="1380" t="s">
        <v>97</v>
      </c>
      <c r="B33" s="1380"/>
      <c r="C33" s="1381" t="s">
        <v>143</v>
      </c>
      <c r="D33" s="1382"/>
      <c r="E33" s="1382"/>
      <c r="F33" s="1382"/>
      <c r="G33" s="1382"/>
      <c r="H33" s="1382"/>
      <c r="I33" s="1382"/>
      <c r="J33" s="1382"/>
      <c r="K33" s="1382"/>
      <c r="L33" s="1382"/>
      <c r="M33" s="1382"/>
      <c r="N33" s="1382"/>
      <c r="O33" s="1382"/>
      <c r="P33" s="1382"/>
      <c r="Q33" s="1382"/>
      <c r="R33" s="1382"/>
      <c r="S33" s="1382"/>
      <c r="T33" s="1382"/>
      <c r="U33" s="1382"/>
      <c r="V33" s="1382"/>
      <c r="W33" s="1382"/>
      <c r="X33" s="1382"/>
      <c r="Y33" s="1382"/>
      <c r="Z33" s="1382"/>
      <c r="AA33" s="1382"/>
      <c r="AB33" s="1382"/>
      <c r="AC33" s="1383"/>
    </row>
    <row r="34" spans="1:29" s="394" customFormat="1" ht="36" customHeight="1">
      <c r="A34" s="1384" t="s">
        <v>98</v>
      </c>
      <c r="B34" s="1384"/>
      <c r="C34" s="1385" t="s">
        <v>144</v>
      </c>
      <c r="D34" s="1386"/>
      <c r="E34" s="1386"/>
      <c r="F34" s="1386"/>
      <c r="G34" s="1386"/>
      <c r="H34" s="1386"/>
      <c r="I34" s="1386"/>
      <c r="J34" s="1386"/>
      <c r="K34" s="1386"/>
      <c r="L34" s="1386"/>
      <c r="M34" s="1386"/>
      <c r="N34" s="1386"/>
      <c r="O34" s="1386"/>
      <c r="P34" s="1386"/>
      <c r="Q34" s="1386"/>
      <c r="R34" s="1386"/>
      <c r="S34" s="1386"/>
      <c r="T34" s="1386"/>
      <c r="U34" s="1386"/>
      <c r="V34" s="1386"/>
      <c r="W34" s="1386"/>
      <c r="X34" s="1386"/>
      <c r="Y34" s="1386"/>
      <c r="Z34" s="1386"/>
      <c r="AA34" s="1386"/>
      <c r="AB34" s="1386"/>
      <c r="AC34" s="1387"/>
    </row>
    <row r="35" spans="1:29" s="394" customFormat="1" ht="36" customHeight="1">
      <c r="A35" s="1384"/>
      <c r="B35" s="1384"/>
      <c r="C35" s="1388" t="s">
        <v>485</v>
      </c>
      <c r="D35" s="1389"/>
      <c r="E35" s="1389"/>
      <c r="F35" s="1389"/>
      <c r="G35" s="1389"/>
      <c r="H35" s="1389"/>
      <c r="I35" s="1389"/>
      <c r="J35" s="1389"/>
      <c r="K35" s="1389"/>
      <c r="L35" s="1389"/>
      <c r="M35" s="1389"/>
      <c r="N35" s="1389"/>
      <c r="O35" s="1389"/>
      <c r="P35" s="1389"/>
      <c r="Q35" s="1389"/>
      <c r="R35" s="1389"/>
      <c r="S35" s="1389"/>
      <c r="T35" s="1389"/>
      <c r="U35" s="1389"/>
      <c r="V35" s="1389"/>
      <c r="W35" s="1389"/>
      <c r="X35" s="1389"/>
      <c r="Y35" s="1389"/>
      <c r="Z35" s="1389"/>
      <c r="AA35" s="1389"/>
      <c r="AB35" s="1389"/>
      <c r="AC35" s="1390"/>
    </row>
    <row r="36" spans="1:29" s="394" customFormat="1" ht="36" customHeight="1">
      <c r="A36" s="1384"/>
      <c r="B36" s="1384"/>
      <c r="C36" s="1385" t="s">
        <v>374</v>
      </c>
      <c r="D36" s="1386"/>
      <c r="E36" s="1386"/>
      <c r="F36" s="1386"/>
      <c r="G36" s="1386"/>
      <c r="H36" s="1386"/>
      <c r="I36" s="1386"/>
      <c r="J36" s="1386"/>
      <c r="K36" s="1386"/>
      <c r="L36" s="1386"/>
      <c r="M36" s="1386"/>
      <c r="N36" s="1386"/>
      <c r="O36" s="1386"/>
      <c r="P36" s="1386"/>
      <c r="Q36" s="1386"/>
      <c r="R36" s="1386"/>
      <c r="S36" s="1386"/>
      <c r="T36" s="1386"/>
      <c r="U36" s="1386"/>
      <c r="V36" s="1386"/>
      <c r="W36" s="1386"/>
      <c r="X36" s="1386"/>
      <c r="Y36" s="1386"/>
      <c r="Z36" s="1386"/>
      <c r="AA36" s="1386"/>
      <c r="AB36" s="1386"/>
      <c r="AC36" s="1387"/>
    </row>
    <row r="37" spans="1:29" s="394" customFormat="1" ht="36" customHeight="1">
      <c r="A37" s="1384"/>
      <c r="B37" s="1384"/>
      <c r="C37" s="1385" t="s">
        <v>993</v>
      </c>
      <c r="D37" s="1386"/>
      <c r="E37" s="1386"/>
      <c r="F37" s="1386"/>
      <c r="G37" s="1386"/>
      <c r="H37" s="1386"/>
      <c r="I37" s="1386"/>
      <c r="J37" s="1386"/>
      <c r="K37" s="1386"/>
      <c r="L37" s="1386"/>
      <c r="M37" s="1386"/>
      <c r="N37" s="1386"/>
      <c r="O37" s="1386"/>
      <c r="P37" s="1386"/>
      <c r="Q37" s="1386"/>
      <c r="R37" s="1386"/>
      <c r="S37" s="1386"/>
      <c r="T37" s="1386"/>
      <c r="U37" s="1386"/>
      <c r="V37" s="1386"/>
      <c r="W37" s="1386"/>
      <c r="X37" s="1386"/>
      <c r="Y37" s="1386"/>
      <c r="Z37" s="1386"/>
      <c r="AA37" s="1386"/>
      <c r="AB37" s="1386"/>
      <c r="AC37" s="1387"/>
    </row>
    <row r="38" spans="1:29" s="394" customFormat="1" ht="36" customHeight="1">
      <c r="A38" s="1384"/>
      <c r="B38" s="1384"/>
      <c r="C38" s="1385" t="s">
        <v>376</v>
      </c>
      <c r="D38" s="1386"/>
      <c r="E38" s="1386"/>
      <c r="F38" s="1386"/>
      <c r="G38" s="1386"/>
      <c r="H38" s="1386"/>
      <c r="I38" s="1386"/>
      <c r="J38" s="1386"/>
      <c r="K38" s="1386"/>
      <c r="L38" s="1386"/>
      <c r="M38" s="1386"/>
      <c r="N38" s="1386"/>
      <c r="O38" s="1386"/>
      <c r="P38" s="1386"/>
      <c r="Q38" s="1386"/>
      <c r="R38" s="1386"/>
      <c r="S38" s="1386"/>
      <c r="T38" s="1386"/>
      <c r="U38" s="1386"/>
      <c r="V38" s="1386"/>
      <c r="W38" s="1386"/>
      <c r="X38" s="1386"/>
      <c r="Y38" s="1386"/>
      <c r="Z38" s="1386"/>
      <c r="AA38" s="1386"/>
      <c r="AB38" s="1386"/>
      <c r="AC38" s="1387"/>
    </row>
    <row r="39" spans="1:29" s="394" customFormat="1" ht="36" customHeight="1">
      <c r="A39" s="1384"/>
      <c r="B39" s="1384"/>
      <c r="C39" s="1385" t="s">
        <v>486</v>
      </c>
      <c r="D39" s="1386"/>
      <c r="E39" s="1386"/>
      <c r="F39" s="1386"/>
      <c r="G39" s="1386"/>
      <c r="H39" s="1386"/>
      <c r="I39" s="1386"/>
      <c r="J39" s="1386"/>
      <c r="K39" s="1386"/>
      <c r="L39" s="1386"/>
      <c r="M39" s="1386"/>
      <c r="N39" s="1386"/>
      <c r="O39" s="1386"/>
      <c r="P39" s="1386"/>
      <c r="Q39" s="1386"/>
      <c r="R39" s="1386"/>
      <c r="S39" s="1386"/>
      <c r="T39" s="1386"/>
      <c r="U39" s="1386"/>
      <c r="V39" s="1386"/>
      <c r="W39" s="1386"/>
      <c r="X39" s="1386"/>
      <c r="Y39" s="1386"/>
      <c r="Z39" s="1386"/>
      <c r="AA39" s="1386"/>
      <c r="AB39" s="1386"/>
      <c r="AC39" s="1387"/>
    </row>
    <row r="40" spans="1:29" s="394" customFormat="1" ht="42.75" customHeight="1">
      <c r="A40" s="1384"/>
      <c r="B40" s="1384"/>
      <c r="C40" s="1385" t="s">
        <v>487</v>
      </c>
      <c r="D40" s="1386"/>
      <c r="E40" s="1386"/>
      <c r="F40" s="1386"/>
      <c r="G40" s="1386"/>
      <c r="H40" s="1386"/>
      <c r="I40" s="1386"/>
      <c r="J40" s="1386"/>
      <c r="K40" s="1386"/>
      <c r="L40" s="1386"/>
      <c r="M40" s="1386"/>
      <c r="N40" s="1386"/>
      <c r="O40" s="1386"/>
      <c r="P40" s="1386"/>
      <c r="Q40" s="1386"/>
      <c r="R40" s="1386"/>
      <c r="S40" s="1386"/>
      <c r="T40" s="1386"/>
      <c r="U40" s="1386"/>
      <c r="V40" s="1386"/>
      <c r="W40" s="1386"/>
      <c r="X40" s="1386"/>
      <c r="Y40" s="1386"/>
      <c r="Z40" s="1386"/>
      <c r="AA40" s="1386"/>
      <c r="AB40" s="1386"/>
      <c r="AC40" s="1387"/>
    </row>
    <row r="41" spans="1:29" s="394" customFormat="1" ht="36" customHeight="1">
      <c r="A41" s="1384"/>
      <c r="B41" s="1384"/>
      <c r="C41" s="1385" t="s">
        <v>488</v>
      </c>
      <c r="D41" s="1386"/>
      <c r="E41" s="1386"/>
      <c r="F41" s="1386"/>
      <c r="G41" s="1386"/>
      <c r="H41" s="1386"/>
      <c r="I41" s="1386"/>
      <c r="J41" s="1386"/>
      <c r="K41" s="1386"/>
      <c r="L41" s="1386"/>
      <c r="M41" s="1386"/>
      <c r="N41" s="1386"/>
      <c r="O41" s="1386"/>
      <c r="P41" s="1386"/>
      <c r="Q41" s="1386"/>
      <c r="R41" s="1386"/>
      <c r="S41" s="1386"/>
      <c r="T41" s="1386"/>
      <c r="U41" s="1386"/>
      <c r="V41" s="1386"/>
      <c r="W41" s="1386"/>
      <c r="X41" s="1386"/>
      <c r="Y41" s="1386"/>
      <c r="Z41" s="1386"/>
      <c r="AA41" s="1386"/>
      <c r="AB41" s="1386"/>
      <c r="AC41" s="1387"/>
    </row>
    <row r="42" spans="1:29" s="394" customFormat="1" ht="36" customHeight="1">
      <c r="A42" s="1384"/>
      <c r="B42" s="1384"/>
      <c r="C42" s="1397" t="s">
        <v>489</v>
      </c>
      <c r="D42" s="1398"/>
      <c r="E42" s="1398"/>
      <c r="F42" s="1398"/>
      <c r="G42" s="1398"/>
      <c r="H42" s="1398"/>
      <c r="I42" s="1398"/>
      <c r="J42" s="1398"/>
      <c r="K42" s="1398"/>
      <c r="L42" s="1398"/>
      <c r="M42" s="1398"/>
      <c r="N42" s="1398"/>
      <c r="O42" s="1398"/>
      <c r="P42" s="1398"/>
      <c r="Q42" s="1398"/>
      <c r="R42" s="1398"/>
      <c r="S42" s="1398"/>
      <c r="T42" s="1398"/>
      <c r="U42" s="1398"/>
      <c r="V42" s="1398"/>
      <c r="W42" s="1398"/>
      <c r="X42" s="1398"/>
      <c r="Y42" s="1398"/>
      <c r="Z42" s="1398"/>
      <c r="AA42" s="1398"/>
      <c r="AB42" s="1398"/>
      <c r="AC42" s="1399"/>
    </row>
    <row r="43" spans="1:29" s="91" customFormat="1" ht="15.6" customHeight="1">
      <c r="A43" s="388"/>
    </row>
    <row r="44" spans="1:29" s="91" customFormat="1" ht="15.6" customHeight="1">
      <c r="A44" s="388"/>
      <c r="B44" s="91" t="s">
        <v>974</v>
      </c>
    </row>
    <row r="45" spans="1:29" s="91" customFormat="1" ht="15.6" customHeight="1">
      <c r="A45" s="1400" t="s">
        <v>143</v>
      </c>
      <c r="B45" s="1400"/>
      <c r="C45" s="1400"/>
      <c r="D45" s="1400"/>
      <c r="E45" s="1400"/>
      <c r="F45" s="1400"/>
      <c r="G45" s="1400"/>
      <c r="H45" s="1400"/>
      <c r="I45" s="1400"/>
      <c r="J45" s="1400"/>
      <c r="K45" s="1400"/>
      <c r="L45" s="1400"/>
      <c r="M45" s="1400"/>
      <c r="N45" s="1400"/>
      <c r="O45" s="1400"/>
      <c r="P45" s="1400"/>
      <c r="Q45" s="1400"/>
      <c r="R45" s="1400"/>
      <c r="S45" s="1400"/>
      <c r="T45" s="1400"/>
      <c r="U45" s="1400"/>
      <c r="V45" s="1400"/>
      <c r="W45" s="1400"/>
      <c r="X45" s="1400"/>
      <c r="Y45" s="1400"/>
      <c r="Z45" s="1400"/>
      <c r="AA45" s="1400"/>
      <c r="AB45" s="1400"/>
      <c r="AC45" s="1400"/>
    </row>
    <row r="46" spans="1:29" s="91" customFormat="1" ht="15.6" customHeight="1">
      <c r="A46" s="1401" t="s">
        <v>146</v>
      </c>
      <c r="B46" s="1401"/>
      <c r="C46" s="1401"/>
      <c r="D46" s="1401"/>
      <c r="E46" s="1401"/>
      <c r="F46" s="1402" t="s">
        <v>338</v>
      </c>
      <c r="G46" s="1402"/>
      <c r="H46" s="1402"/>
      <c r="I46" s="1402"/>
      <c r="J46" s="1403"/>
      <c r="K46" s="1404" t="s">
        <v>98</v>
      </c>
      <c r="L46" s="1384"/>
      <c r="M46" s="1405" t="s">
        <v>339</v>
      </c>
      <c r="N46" s="1405"/>
      <c r="O46" s="1405"/>
      <c r="P46" s="1405"/>
      <c r="Q46" s="1406"/>
      <c r="R46" s="1404" t="s">
        <v>98</v>
      </c>
      <c r="S46" s="1384"/>
      <c r="T46" s="1405" t="s">
        <v>941</v>
      </c>
      <c r="U46" s="1407"/>
      <c r="V46" s="1408"/>
      <c r="W46" s="1409"/>
      <c r="X46" s="1410"/>
      <c r="Y46" s="1410"/>
      <c r="Z46" s="1410"/>
      <c r="AA46" s="1410"/>
      <c r="AB46" s="1411"/>
      <c r="AC46" s="481" t="s">
        <v>342</v>
      </c>
    </row>
    <row r="47" spans="1:29" s="91" customFormat="1" ht="15.6" customHeight="1">
      <c r="A47" s="1401" t="s">
        <v>147</v>
      </c>
      <c r="B47" s="1401"/>
      <c r="C47" s="1401"/>
      <c r="D47" s="1401"/>
      <c r="E47" s="1401"/>
      <c r="F47" s="1402" t="s">
        <v>340</v>
      </c>
      <c r="G47" s="1402"/>
      <c r="H47" s="1402"/>
      <c r="I47" s="1402"/>
      <c r="J47" s="1403"/>
      <c r="K47" s="1404" t="s">
        <v>98</v>
      </c>
      <c r="L47" s="1384"/>
      <c r="M47" s="1405" t="s">
        <v>339</v>
      </c>
      <c r="N47" s="1405"/>
      <c r="O47" s="1405"/>
      <c r="P47" s="1405"/>
      <c r="Q47" s="1406"/>
      <c r="R47" s="1404" t="s">
        <v>98</v>
      </c>
      <c r="S47" s="1384"/>
      <c r="T47" s="1405" t="s">
        <v>941</v>
      </c>
      <c r="U47" s="1407"/>
      <c r="V47" s="1408"/>
      <c r="W47" s="1409"/>
      <c r="X47" s="1410"/>
      <c r="Y47" s="1410"/>
      <c r="Z47" s="1410"/>
      <c r="AA47" s="1410"/>
      <c r="AB47" s="1411"/>
      <c r="AC47" s="481" t="s">
        <v>342</v>
      </c>
    </row>
    <row r="48" spans="1:29" s="91" customFormat="1" ht="15.6" customHeight="1">
      <c r="A48" s="1401" t="s">
        <v>148</v>
      </c>
      <c r="B48" s="1401"/>
      <c r="C48" s="1401"/>
      <c r="D48" s="1401"/>
      <c r="E48" s="1401"/>
      <c r="F48" s="1412" t="s">
        <v>348</v>
      </c>
      <c r="G48" s="1412"/>
      <c r="H48" s="1412"/>
      <c r="I48" s="1412"/>
      <c r="J48" s="1412"/>
      <c r="K48" s="1412"/>
      <c r="L48" s="1412"/>
      <c r="M48" s="1412"/>
      <c r="N48" s="1412"/>
      <c r="O48" s="1412"/>
      <c r="P48" s="1412"/>
      <c r="Q48" s="1412"/>
      <c r="R48" s="1412"/>
      <c r="S48" s="1412"/>
      <c r="T48" s="1412"/>
      <c r="U48" s="1412"/>
      <c r="V48" s="1412"/>
      <c r="W48" s="1412"/>
      <c r="X48" s="1412"/>
      <c r="Y48" s="1412"/>
      <c r="Z48" s="1412"/>
      <c r="AA48" s="1412"/>
      <c r="AB48" s="1412"/>
      <c r="AC48" s="1412"/>
    </row>
    <row r="49" spans="1:33" s="91" customFormat="1" ht="15.6" customHeight="1">
      <c r="A49" s="388"/>
    </row>
    <row r="50" spans="1:33" s="91" customFormat="1" ht="15.6" customHeight="1">
      <c r="A50" s="388"/>
      <c r="B50" s="91" t="s">
        <v>975</v>
      </c>
    </row>
    <row r="51" spans="1:33" s="91" customFormat="1" ht="15.6" customHeight="1">
      <c r="A51" s="388"/>
      <c r="C51" s="91" t="s">
        <v>150</v>
      </c>
    </row>
    <row r="52" spans="1:33" s="91" customFormat="1" ht="15.6" customHeight="1">
      <c r="A52" s="1400" t="s">
        <v>97</v>
      </c>
      <c r="B52" s="1400"/>
      <c r="C52" s="1381" t="s">
        <v>143</v>
      </c>
      <c r="D52" s="1382"/>
      <c r="E52" s="1382"/>
      <c r="F52" s="1382"/>
      <c r="G52" s="1382"/>
      <c r="H52" s="1382"/>
      <c r="I52" s="1382"/>
      <c r="J52" s="1382"/>
      <c r="K52" s="1382"/>
      <c r="L52" s="1382"/>
      <c r="M52" s="1382"/>
      <c r="N52" s="1382"/>
      <c r="O52" s="1382"/>
      <c r="P52" s="1382"/>
      <c r="Q52" s="1382"/>
      <c r="R52" s="1382"/>
      <c r="S52" s="1382"/>
      <c r="T52" s="1382"/>
      <c r="U52" s="1382"/>
      <c r="V52" s="1382"/>
      <c r="W52" s="1382"/>
      <c r="X52" s="1382"/>
      <c r="Y52" s="1382"/>
      <c r="Z52" s="1382"/>
      <c r="AA52" s="1382"/>
      <c r="AB52" s="1382"/>
      <c r="AC52" s="1383"/>
    </row>
    <row r="53" spans="1:33" s="91" customFormat="1" ht="30.75" customHeight="1">
      <c r="A53" s="1384" t="s">
        <v>98</v>
      </c>
      <c r="B53" s="1384"/>
      <c r="C53" s="1385" t="s">
        <v>151</v>
      </c>
      <c r="D53" s="1386"/>
      <c r="E53" s="1386"/>
      <c r="F53" s="1386"/>
      <c r="G53" s="1386"/>
      <c r="H53" s="1386"/>
      <c r="I53" s="1386"/>
      <c r="J53" s="1386"/>
      <c r="K53" s="1386"/>
      <c r="L53" s="1386"/>
      <c r="M53" s="1386"/>
      <c r="N53" s="1386"/>
      <c r="O53" s="1386"/>
      <c r="P53" s="1386"/>
      <c r="Q53" s="1386"/>
      <c r="R53" s="1386"/>
      <c r="S53" s="1386"/>
      <c r="T53" s="1386"/>
      <c r="U53" s="1386"/>
      <c r="V53" s="1386"/>
      <c r="W53" s="1386"/>
      <c r="X53" s="1386"/>
      <c r="Y53" s="1386"/>
      <c r="Z53" s="1386"/>
      <c r="AA53" s="1386"/>
      <c r="AB53" s="1386"/>
      <c r="AC53" s="1387"/>
    </row>
    <row r="54" spans="1:33" s="91" customFormat="1" ht="30.75" customHeight="1">
      <c r="A54" s="1384"/>
      <c r="B54" s="1384"/>
      <c r="C54" s="1388" t="s">
        <v>377</v>
      </c>
      <c r="D54" s="1389"/>
      <c r="E54" s="1389"/>
      <c r="F54" s="1389"/>
      <c r="G54" s="1389"/>
      <c r="H54" s="1389"/>
      <c r="I54" s="1389"/>
      <c r="J54" s="1389"/>
      <c r="K54" s="1389"/>
      <c r="L54" s="1389"/>
      <c r="M54" s="1389"/>
      <c r="N54" s="1389"/>
      <c r="O54" s="1389"/>
      <c r="P54" s="1389"/>
      <c r="Q54" s="1389"/>
      <c r="R54" s="1389"/>
      <c r="S54" s="1389"/>
      <c r="T54" s="1389"/>
      <c r="U54" s="1389"/>
      <c r="V54" s="1389"/>
      <c r="W54" s="1389"/>
      <c r="X54" s="1389"/>
      <c r="Y54" s="1389"/>
      <c r="Z54" s="1389"/>
      <c r="AA54" s="1389"/>
      <c r="AB54" s="1389"/>
      <c r="AC54" s="1390"/>
    </row>
    <row r="55" spans="1:33" s="91" customFormat="1" ht="30.75" customHeight="1">
      <c r="A55" s="1384"/>
      <c r="B55" s="1384"/>
      <c r="C55" s="1385" t="s">
        <v>379</v>
      </c>
      <c r="D55" s="1386"/>
      <c r="E55" s="1386"/>
      <c r="F55" s="1386"/>
      <c r="G55" s="1386"/>
      <c r="H55" s="1386"/>
      <c r="I55" s="1386"/>
      <c r="J55" s="1386"/>
      <c r="K55" s="1386"/>
      <c r="L55" s="1386"/>
      <c r="M55" s="1386"/>
      <c r="N55" s="1386"/>
      <c r="O55" s="1386"/>
      <c r="P55" s="1386"/>
      <c r="Q55" s="1386"/>
      <c r="R55" s="1386"/>
      <c r="S55" s="1386"/>
      <c r="T55" s="1386"/>
      <c r="U55" s="1386"/>
      <c r="V55" s="1386"/>
      <c r="W55" s="1386"/>
      <c r="X55" s="1386"/>
      <c r="Y55" s="1386"/>
      <c r="Z55" s="1386"/>
      <c r="AA55" s="1386"/>
      <c r="AB55" s="1386"/>
      <c r="AC55" s="1387"/>
    </row>
    <row r="56" spans="1:33" s="91" customFormat="1" ht="30.75" customHeight="1">
      <c r="A56" s="1384"/>
      <c r="B56" s="1384"/>
      <c r="C56" s="1385" t="s">
        <v>380</v>
      </c>
      <c r="D56" s="1386"/>
      <c r="E56" s="1386"/>
      <c r="F56" s="1386"/>
      <c r="G56" s="1386"/>
      <c r="H56" s="1386"/>
      <c r="I56" s="1386"/>
      <c r="J56" s="1386"/>
      <c r="K56" s="1386"/>
      <c r="L56" s="1386"/>
      <c r="M56" s="1386"/>
      <c r="N56" s="1386"/>
      <c r="O56" s="1386"/>
      <c r="P56" s="1386"/>
      <c r="Q56" s="1386"/>
      <c r="R56" s="1386"/>
      <c r="S56" s="1386"/>
      <c r="T56" s="1386"/>
      <c r="U56" s="1386"/>
      <c r="V56" s="1386"/>
      <c r="W56" s="1386"/>
      <c r="X56" s="1386"/>
      <c r="Y56" s="1386"/>
      <c r="Z56" s="1386"/>
      <c r="AA56" s="1386"/>
      <c r="AB56" s="1386"/>
      <c r="AC56" s="1387"/>
    </row>
    <row r="57" spans="1:33" s="91" customFormat="1" ht="30.75" customHeight="1">
      <c r="A57" s="1384"/>
      <c r="B57" s="1384"/>
      <c r="C57" s="1385" t="s">
        <v>381</v>
      </c>
      <c r="D57" s="1386"/>
      <c r="E57" s="1386"/>
      <c r="F57" s="1386"/>
      <c r="G57" s="1386"/>
      <c r="H57" s="1386"/>
      <c r="I57" s="1386"/>
      <c r="J57" s="1386"/>
      <c r="K57" s="1386"/>
      <c r="L57" s="1386"/>
      <c r="M57" s="1386"/>
      <c r="N57" s="1386"/>
      <c r="O57" s="1386"/>
      <c r="P57" s="1386"/>
      <c r="Q57" s="1386"/>
      <c r="R57" s="1386"/>
      <c r="S57" s="1386"/>
      <c r="T57" s="1386"/>
      <c r="U57" s="1386"/>
      <c r="V57" s="1386"/>
      <c r="W57" s="1386"/>
      <c r="X57" s="1386"/>
      <c r="Y57" s="1386"/>
      <c r="Z57" s="1386"/>
      <c r="AA57" s="1386"/>
      <c r="AB57" s="1386"/>
      <c r="AC57" s="1387"/>
    </row>
    <row r="58" spans="1:33" s="91" customFormat="1" ht="30.75" customHeight="1">
      <c r="A58" s="1384"/>
      <c r="B58" s="1384"/>
      <c r="C58" s="1385" t="s">
        <v>382</v>
      </c>
      <c r="D58" s="1386"/>
      <c r="E58" s="1386"/>
      <c r="F58" s="1386"/>
      <c r="G58" s="1386"/>
      <c r="H58" s="1386"/>
      <c r="I58" s="1386"/>
      <c r="J58" s="1386"/>
      <c r="K58" s="1386"/>
      <c r="L58" s="1386"/>
      <c r="M58" s="1386"/>
      <c r="N58" s="1386"/>
      <c r="O58" s="1386"/>
      <c r="P58" s="1386"/>
      <c r="Q58" s="1386"/>
      <c r="R58" s="1386"/>
      <c r="S58" s="1386"/>
      <c r="T58" s="1386"/>
      <c r="U58" s="1386"/>
      <c r="V58" s="1386"/>
      <c r="W58" s="1386"/>
      <c r="X58" s="1386"/>
      <c r="Y58" s="1386"/>
      <c r="Z58" s="1386"/>
      <c r="AA58" s="1386"/>
      <c r="AB58" s="1386"/>
      <c r="AC58" s="1387"/>
    </row>
    <row r="59" spans="1:33" s="91" customFormat="1" ht="30.75" customHeight="1">
      <c r="A59" s="1384"/>
      <c r="B59" s="1384"/>
      <c r="C59" s="1385" t="s">
        <v>383</v>
      </c>
      <c r="D59" s="1386"/>
      <c r="E59" s="1386"/>
      <c r="F59" s="1386"/>
      <c r="G59" s="1386"/>
      <c r="H59" s="1386"/>
      <c r="I59" s="1386"/>
      <c r="J59" s="1386"/>
      <c r="K59" s="1386"/>
      <c r="L59" s="1386"/>
      <c r="M59" s="1386"/>
      <c r="N59" s="1386"/>
      <c r="O59" s="1386"/>
      <c r="P59" s="1386"/>
      <c r="Q59" s="1386"/>
      <c r="R59" s="1386"/>
      <c r="S59" s="1386"/>
      <c r="T59" s="1386"/>
      <c r="U59" s="1386"/>
      <c r="V59" s="1386"/>
      <c r="W59" s="1386"/>
      <c r="X59" s="1386"/>
      <c r="Y59" s="1386"/>
      <c r="Z59" s="1386"/>
      <c r="AA59" s="1386"/>
      <c r="AB59" s="1386"/>
      <c r="AC59" s="1387"/>
    </row>
    <row r="60" spans="1:33" s="91" customFormat="1" ht="30.75" customHeight="1">
      <c r="A60" s="1384"/>
      <c r="B60" s="1384"/>
      <c r="C60" s="1385" t="s">
        <v>384</v>
      </c>
      <c r="D60" s="1386"/>
      <c r="E60" s="1386"/>
      <c r="F60" s="1386"/>
      <c r="G60" s="1386"/>
      <c r="H60" s="1386"/>
      <c r="I60" s="1386"/>
      <c r="J60" s="1386"/>
      <c r="K60" s="1386"/>
      <c r="L60" s="1386"/>
      <c r="M60" s="1386"/>
      <c r="N60" s="1386"/>
      <c r="O60" s="1386"/>
      <c r="P60" s="1386"/>
      <c r="Q60" s="1386"/>
      <c r="R60" s="1386"/>
      <c r="S60" s="1386"/>
      <c r="T60" s="1386"/>
      <c r="U60" s="1386"/>
      <c r="V60" s="1386"/>
      <c r="W60" s="1386"/>
      <c r="X60" s="1386"/>
      <c r="Y60" s="1386"/>
      <c r="Z60" s="1386"/>
      <c r="AA60" s="1386"/>
      <c r="AB60" s="1386"/>
      <c r="AC60" s="1387"/>
    </row>
    <row r="61" spans="1:33" s="91" customFormat="1" ht="30.75" customHeight="1">
      <c r="A61" s="1384"/>
      <c r="B61" s="1384"/>
      <c r="C61" s="1388" t="s">
        <v>378</v>
      </c>
      <c r="D61" s="1389"/>
      <c r="E61" s="1389"/>
      <c r="F61" s="1389"/>
      <c r="G61" s="1389"/>
      <c r="H61" s="1389"/>
      <c r="I61" s="1389"/>
      <c r="J61" s="1389"/>
      <c r="K61" s="1389"/>
      <c r="L61" s="1389"/>
      <c r="M61" s="1389"/>
      <c r="N61" s="1389"/>
      <c r="O61" s="1389"/>
      <c r="P61" s="1389"/>
      <c r="Q61" s="1389"/>
      <c r="R61" s="1389"/>
      <c r="S61" s="1389"/>
      <c r="T61" s="1389"/>
      <c r="U61" s="1389"/>
      <c r="V61" s="1389"/>
      <c r="W61" s="1389"/>
      <c r="X61" s="1389"/>
      <c r="Y61" s="1389"/>
      <c r="Z61" s="1389"/>
      <c r="AA61" s="1389"/>
      <c r="AB61" s="1389"/>
      <c r="AC61" s="1390"/>
    </row>
    <row r="62" spans="1:33" s="91" customFormat="1" ht="30.75" customHeight="1">
      <c r="A62" s="1384"/>
      <c r="B62" s="1384"/>
      <c r="C62" s="1397" t="s">
        <v>152</v>
      </c>
      <c r="D62" s="1398"/>
      <c r="E62" s="1398"/>
      <c r="F62" s="1398"/>
      <c r="G62" s="1398"/>
      <c r="H62" s="1398"/>
      <c r="I62" s="1398"/>
      <c r="J62" s="1398"/>
      <c r="K62" s="1398"/>
      <c r="L62" s="1398"/>
      <c r="M62" s="1398"/>
      <c r="N62" s="1398"/>
      <c r="O62" s="1398"/>
      <c r="P62" s="1398"/>
      <c r="Q62" s="1398"/>
      <c r="R62" s="1398"/>
      <c r="S62" s="1398"/>
      <c r="T62" s="1398"/>
      <c r="U62" s="1398"/>
      <c r="V62" s="1398"/>
      <c r="W62" s="1398"/>
      <c r="X62" s="1398"/>
      <c r="Y62" s="1398"/>
      <c r="Z62" s="1398"/>
      <c r="AA62" s="1398"/>
      <c r="AB62" s="1398"/>
      <c r="AC62" s="1399"/>
    </row>
    <row r="63" spans="1:33" s="479" customFormat="1" ht="33.75" customHeight="1">
      <c r="A63" s="1391" t="s">
        <v>943</v>
      </c>
      <c r="B63" s="1391"/>
      <c r="C63" s="1391"/>
      <c r="D63" s="1391"/>
      <c r="E63" s="1391"/>
      <c r="F63" s="1391"/>
      <c r="G63" s="1391"/>
      <c r="H63" s="1391"/>
      <c r="I63" s="1391"/>
      <c r="J63" s="1391"/>
      <c r="K63" s="1391"/>
      <c r="L63" s="1391"/>
      <c r="M63" s="1391"/>
      <c r="N63" s="1391"/>
      <c r="O63" s="1391"/>
      <c r="P63" s="1391"/>
      <c r="Q63" s="1391"/>
      <c r="R63" s="1391"/>
      <c r="S63" s="1391"/>
      <c r="T63" s="1391"/>
      <c r="U63" s="1391"/>
      <c r="V63" s="1391"/>
      <c r="W63" s="1391"/>
      <c r="X63" s="1391"/>
      <c r="Y63" s="1391"/>
      <c r="Z63" s="1391"/>
      <c r="AA63" s="1391"/>
      <c r="AB63" s="1391"/>
      <c r="AC63" s="1391"/>
      <c r="AD63" s="1391"/>
      <c r="AE63" s="1391"/>
      <c r="AF63" s="1391"/>
      <c r="AG63" s="1391"/>
    </row>
    <row r="64" spans="1:33" s="479" customFormat="1" ht="15.6" customHeight="1">
      <c r="A64" s="1423" t="s">
        <v>994</v>
      </c>
      <c r="B64" s="1423"/>
      <c r="C64" s="1423"/>
      <c r="D64" s="1423"/>
      <c r="E64" s="1423"/>
      <c r="F64" s="1423"/>
      <c r="G64" s="1423"/>
      <c r="H64" s="1423"/>
      <c r="I64" s="1423"/>
      <c r="J64" s="1423"/>
      <c r="K64" s="1423"/>
      <c r="L64" s="1423"/>
      <c r="M64" s="1423"/>
      <c r="N64" s="1423"/>
      <c r="O64" s="1423"/>
      <c r="P64" s="1423"/>
      <c r="Q64" s="1423"/>
      <c r="R64" s="1423"/>
      <c r="S64" s="1423"/>
      <c r="T64" s="1423"/>
      <c r="U64" s="1423"/>
      <c r="V64" s="1423"/>
      <c r="W64" s="1423"/>
      <c r="X64" s="1423"/>
      <c r="Y64" s="1423"/>
      <c r="Z64" s="1423"/>
      <c r="AA64" s="1423"/>
      <c r="AB64" s="1423"/>
      <c r="AC64" s="1423"/>
      <c r="AD64" s="1423"/>
      <c r="AE64" s="1423"/>
      <c r="AF64" s="1423"/>
      <c r="AG64" s="1423"/>
    </row>
    <row r="65" spans="1:33" s="91" customFormat="1" ht="15.6" customHeight="1">
      <c r="A65" s="88"/>
      <c r="B65" s="1423" t="s">
        <v>976</v>
      </c>
      <c r="C65" s="1423"/>
      <c r="D65" s="1423"/>
      <c r="E65" s="1423"/>
      <c r="F65" s="1423"/>
      <c r="G65" s="1423"/>
      <c r="H65" s="1423"/>
      <c r="I65" s="1423"/>
      <c r="J65" s="1423"/>
      <c r="K65" s="1423"/>
      <c r="L65" s="1423"/>
      <c r="M65" s="1423"/>
      <c r="N65" s="1423"/>
      <c r="O65" s="1423"/>
      <c r="P65" s="1423"/>
      <c r="Q65" s="1423"/>
      <c r="R65" s="1423"/>
      <c r="S65" s="1423"/>
      <c r="T65" s="1423"/>
      <c r="U65" s="1423"/>
      <c r="V65" s="1423"/>
      <c r="W65" s="1423"/>
      <c r="X65" s="1423"/>
      <c r="Y65" s="1423"/>
      <c r="Z65" s="1423"/>
      <c r="AA65" s="1423"/>
      <c r="AB65" s="1423"/>
      <c r="AC65" s="1423"/>
      <c r="AD65" s="1423"/>
      <c r="AE65" s="1423"/>
      <c r="AF65" s="1423"/>
      <c r="AG65" s="1423"/>
    </row>
    <row r="66" spans="1:33" s="91" customFormat="1" ht="27" customHeight="1">
      <c r="A66" s="88"/>
      <c r="B66" s="1391" t="s">
        <v>995</v>
      </c>
      <c r="C66" s="1391"/>
      <c r="D66" s="1391"/>
      <c r="E66" s="1391"/>
      <c r="F66" s="1391"/>
      <c r="G66" s="1391"/>
      <c r="H66" s="1391"/>
      <c r="I66" s="1391"/>
      <c r="J66" s="1391"/>
      <c r="K66" s="1391"/>
      <c r="L66" s="1391"/>
      <c r="M66" s="1391"/>
      <c r="N66" s="1391"/>
      <c r="O66" s="1391"/>
      <c r="P66" s="1391"/>
      <c r="Q66" s="1391"/>
      <c r="R66" s="1391"/>
      <c r="S66" s="1391"/>
      <c r="T66" s="1391"/>
      <c r="U66" s="1391"/>
      <c r="V66" s="1391"/>
      <c r="W66" s="1391"/>
      <c r="X66" s="1391"/>
      <c r="Y66" s="1391"/>
      <c r="Z66" s="1391"/>
      <c r="AA66" s="1391"/>
      <c r="AB66" s="1391"/>
      <c r="AC66" s="1391"/>
      <c r="AD66" s="1391"/>
      <c r="AE66" s="1391"/>
      <c r="AF66" s="1391"/>
      <c r="AG66" s="1391"/>
    </row>
    <row r="67" spans="1:33" s="91" customFormat="1" ht="15.6" customHeight="1">
      <c r="A67" s="93"/>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row>
    <row r="68" spans="1:33" s="91" customFormat="1" ht="15.6" customHeight="1">
      <c r="A68" s="388" t="s">
        <v>977</v>
      </c>
    </row>
    <row r="69" spans="1:33" s="91" customFormat="1" ht="15.6" customHeight="1">
      <c r="C69" s="1392" t="s">
        <v>978</v>
      </c>
      <c r="D69" s="1392"/>
      <c r="E69" s="1392"/>
      <c r="F69" s="1392"/>
      <c r="G69" s="1392"/>
      <c r="H69" s="1392"/>
      <c r="I69" s="1392"/>
      <c r="J69" s="1392"/>
      <c r="K69" s="1392"/>
      <c r="L69" s="1392"/>
      <c r="M69" s="1392"/>
      <c r="N69" s="1392"/>
      <c r="O69" s="1392"/>
      <c r="P69" s="1392"/>
      <c r="Q69" s="1392"/>
      <c r="R69" s="1392"/>
      <c r="S69" s="1392"/>
      <c r="T69" s="1392"/>
      <c r="U69" s="1392"/>
      <c r="V69" s="1392"/>
      <c r="W69" s="1392"/>
      <c r="X69" s="1392"/>
      <c r="Y69" s="1392"/>
      <c r="Z69" s="1392"/>
      <c r="AA69" s="1392"/>
      <c r="AB69" s="1392"/>
      <c r="AC69" s="1392"/>
      <c r="AD69" s="1392"/>
      <c r="AE69" s="1392"/>
      <c r="AF69" s="1392"/>
      <c r="AG69" s="1392"/>
    </row>
    <row r="70" spans="1:33" s="91" customFormat="1" ht="15.6" customHeight="1">
      <c r="C70" s="1392"/>
      <c r="D70" s="1392"/>
      <c r="E70" s="1392"/>
      <c r="F70" s="1392"/>
      <c r="G70" s="1392"/>
      <c r="H70" s="1392"/>
      <c r="I70" s="1392"/>
      <c r="J70" s="1392"/>
      <c r="K70" s="1392"/>
      <c r="L70" s="1392"/>
      <c r="M70" s="1392"/>
      <c r="N70" s="1392"/>
      <c r="O70" s="1392"/>
      <c r="P70" s="1392"/>
      <c r="Q70" s="1392"/>
      <c r="R70" s="1392"/>
      <c r="S70" s="1392"/>
      <c r="T70" s="1392"/>
      <c r="U70" s="1392"/>
      <c r="V70" s="1392"/>
      <c r="W70" s="1392"/>
      <c r="X70" s="1392"/>
      <c r="Y70" s="1392"/>
      <c r="Z70" s="1392"/>
      <c r="AA70" s="1392"/>
      <c r="AB70" s="1392"/>
      <c r="AC70" s="1392"/>
      <c r="AD70" s="1392"/>
      <c r="AE70" s="1392"/>
      <c r="AF70" s="1392"/>
      <c r="AG70" s="1392"/>
    </row>
    <row r="71" spans="1:33" s="91" customFormat="1" ht="15.6" customHeight="1">
      <c r="A71" s="88"/>
      <c r="B71" s="88"/>
      <c r="C71" s="88"/>
      <c r="D71" s="88"/>
      <c r="E71" s="88"/>
      <c r="F71" s="88"/>
      <c r="G71" s="88"/>
      <c r="H71" s="88"/>
      <c r="I71" s="88"/>
      <c r="J71" s="88"/>
      <c r="K71" s="88"/>
      <c r="L71" s="88"/>
      <c r="M71" s="88"/>
      <c r="N71" s="88"/>
      <c r="O71" s="88"/>
      <c r="P71" s="96"/>
      <c r="Q71" s="88"/>
      <c r="R71" s="88"/>
      <c r="S71" s="88"/>
      <c r="T71" s="88"/>
      <c r="U71" s="88"/>
      <c r="V71" s="88"/>
      <c r="W71" s="88"/>
      <c r="X71" s="88"/>
      <c r="Y71" s="88"/>
      <c r="Z71" s="88"/>
      <c r="AA71" s="88"/>
      <c r="AB71" s="88"/>
      <c r="AC71" s="88"/>
      <c r="AD71" s="88"/>
      <c r="AE71" s="88"/>
      <c r="AF71" s="88"/>
      <c r="AG71" s="88"/>
    </row>
    <row r="72" spans="1:33" s="91" customFormat="1" ht="24" customHeight="1">
      <c r="A72" s="88"/>
      <c r="B72" s="1325" t="s">
        <v>97</v>
      </c>
      <c r="C72" s="1325"/>
      <c r="D72" s="1325"/>
      <c r="E72" s="1325" t="s">
        <v>178</v>
      </c>
      <c r="F72" s="1325"/>
      <c r="G72" s="1325"/>
      <c r="H72" s="1325"/>
      <c r="I72" s="1325"/>
      <c r="J72" s="1325"/>
      <c r="K72" s="1325"/>
      <c r="L72" s="1325"/>
      <c r="M72" s="1325" t="s">
        <v>179</v>
      </c>
      <c r="N72" s="1325"/>
      <c r="O72" s="1325"/>
      <c r="P72" s="1325"/>
      <c r="Q72" s="1325"/>
      <c r="R72" s="1325" t="s">
        <v>180</v>
      </c>
      <c r="S72" s="1325"/>
      <c r="T72" s="1325"/>
      <c r="U72" s="1325"/>
      <c r="V72" s="1325"/>
      <c r="W72" s="1325"/>
      <c r="X72" s="1325"/>
      <c r="Y72" s="1325"/>
      <c r="Z72" s="1325" t="s">
        <v>181</v>
      </c>
      <c r="AA72" s="1325"/>
      <c r="AB72" s="1325"/>
      <c r="AC72" s="1325"/>
      <c r="AD72" s="1325"/>
      <c r="AE72" s="1325"/>
      <c r="AF72" s="1325"/>
      <c r="AG72" s="1325"/>
    </row>
    <row r="73" spans="1:33" s="91" customFormat="1" ht="20.25" customHeight="1">
      <c r="A73" s="88"/>
      <c r="B73" s="1316"/>
      <c r="C73" s="1317"/>
      <c r="D73" s="1318"/>
      <c r="E73" s="1414" t="s">
        <v>115</v>
      </c>
      <c r="F73" s="1415"/>
      <c r="G73" s="1415"/>
      <c r="H73" s="1415"/>
      <c r="I73" s="1415"/>
      <c r="J73" s="1415"/>
      <c r="K73" s="1415"/>
      <c r="L73" s="1416"/>
      <c r="M73" s="482" t="s">
        <v>733</v>
      </c>
      <c r="N73" s="382"/>
      <c r="O73" s="536"/>
      <c r="P73" s="483" t="s">
        <v>73</v>
      </c>
      <c r="Q73" s="383"/>
      <c r="R73" s="1316"/>
      <c r="S73" s="1317"/>
      <c r="T73" s="1317"/>
      <c r="U73" s="1317"/>
      <c r="V73" s="1317"/>
      <c r="W73" s="1317"/>
      <c r="X73" s="1317"/>
      <c r="Y73" s="1318"/>
      <c r="Z73" s="1316"/>
      <c r="AA73" s="1317"/>
      <c r="AB73" s="1317"/>
      <c r="AC73" s="1317"/>
      <c r="AD73" s="1317"/>
      <c r="AE73" s="1317"/>
      <c r="AF73" s="1317"/>
      <c r="AG73" s="1318"/>
    </row>
    <row r="74" spans="1:33" s="91" customFormat="1" ht="20.25" customHeight="1">
      <c r="A74" s="88"/>
      <c r="B74" s="1319"/>
      <c r="C74" s="1413"/>
      <c r="D74" s="1321"/>
      <c r="E74" s="1417"/>
      <c r="F74" s="763"/>
      <c r="G74" s="763"/>
      <c r="H74" s="763"/>
      <c r="I74" s="763"/>
      <c r="J74" s="763"/>
      <c r="K74" s="763"/>
      <c r="L74" s="1418"/>
      <c r="M74" s="1343" t="s">
        <v>345</v>
      </c>
      <c r="N74" s="1344"/>
      <c r="O74" s="1344"/>
      <c r="P74" s="1344"/>
      <c r="Q74" s="1365"/>
      <c r="R74" s="1319"/>
      <c r="S74" s="1413"/>
      <c r="T74" s="1413"/>
      <c r="U74" s="1413"/>
      <c r="V74" s="1413"/>
      <c r="W74" s="1413"/>
      <c r="X74" s="1413"/>
      <c r="Y74" s="1321"/>
      <c r="Z74" s="1319"/>
      <c r="AA74" s="1413"/>
      <c r="AB74" s="1413"/>
      <c r="AC74" s="1413"/>
      <c r="AD74" s="1413"/>
      <c r="AE74" s="1413"/>
      <c r="AF74" s="1413"/>
      <c r="AG74" s="1321"/>
    </row>
    <row r="75" spans="1:33" s="91" customFormat="1" ht="20.25" customHeight="1">
      <c r="A75" s="88"/>
      <c r="B75" s="1322"/>
      <c r="C75" s="1323"/>
      <c r="D75" s="1324"/>
      <c r="E75" s="1419"/>
      <c r="F75" s="1420"/>
      <c r="G75" s="1420"/>
      <c r="H75" s="1420"/>
      <c r="I75" s="1420"/>
      <c r="J75" s="1420"/>
      <c r="K75" s="1420"/>
      <c r="L75" s="1421"/>
      <c r="M75" s="484" t="s">
        <v>733</v>
      </c>
      <c r="N75" s="384"/>
      <c r="O75" s="537"/>
      <c r="P75" s="485" t="s">
        <v>73</v>
      </c>
      <c r="Q75" s="385"/>
      <c r="R75" s="1322"/>
      <c r="S75" s="1323"/>
      <c r="T75" s="1323"/>
      <c r="U75" s="1323"/>
      <c r="V75" s="1323"/>
      <c r="W75" s="1323"/>
      <c r="X75" s="1323"/>
      <c r="Y75" s="1324"/>
      <c r="Z75" s="1322"/>
      <c r="AA75" s="1323"/>
      <c r="AB75" s="1323"/>
      <c r="AC75" s="1323"/>
      <c r="AD75" s="1323"/>
      <c r="AE75" s="1323"/>
      <c r="AF75" s="1323"/>
      <c r="AG75" s="1324"/>
    </row>
    <row r="76" spans="1:33" s="91" customFormat="1" ht="15.6" customHeight="1">
      <c r="B76" s="1422" t="s">
        <v>979</v>
      </c>
      <c r="C76" s="1422"/>
      <c r="D76" s="1422"/>
      <c r="E76" s="1422"/>
      <c r="F76" s="1422"/>
      <c r="G76" s="1422"/>
      <c r="H76" s="1422"/>
      <c r="I76" s="1422"/>
      <c r="J76" s="1422"/>
      <c r="K76" s="1422"/>
      <c r="L76" s="1422"/>
      <c r="M76" s="1422"/>
      <c r="N76" s="1422"/>
      <c r="O76" s="1422"/>
      <c r="P76" s="1422"/>
      <c r="Q76" s="1422"/>
      <c r="R76" s="1422"/>
      <c r="S76" s="1422"/>
      <c r="T76" s="1422"/>
      <c r="U76" s="1422"/>
      <c r="V76" s="1422"/>
      <c r="W76" s="1422"/>
      <c r="X76" s="1422"/>
      <c r="Y76" s="1422"/>
      <c r="Z76" s="1422"/>
      <c r="AA76" s="1422"/>
      <c r="AB76" s="1422"/>
      <c r="AC76" s="1422"/>
      <c r="AD76" s="1422"/>
      <c r="AE76" s="1422"/>
      <c r="AF76" s="1422"/>
      <c r="AG76" s="1422"/>
    </row>
    <row r="77" spans="1:33" s="91" customFormat="1" ht="15.6" customHeight="1">
      <c r="B77" s="1392" t="s">
        <v>980</v>
      </c>
      <c r="C77" s="1392"/>
      <c r="D77" s="1392"/>
      <c r="E77" s="1392"/>
      <c r="F77" s="1392"/>
      <c r="G77" s="1392"/>
      <c r="H77" s="1392"/>
      <c r="I77" s="1392"/>
      <c r="J77" s="1392"/>
      <c r="K77" s="1392"/>
      <c r="L77" s="1392"/>
      <c r="M77" s="1392"/>
      <c r="N77" s="1392"/>
      <c r="O77" s="1392"/>
      <c r="P77" s="1392"/>
      <c r="Q77" s="1392"/>
      <c r="R77" s="1392"/>
      <c r="S77" s="1392"/>
      <c r="T77" s="1392"/>
      <c r="U77" s="1392"/>
      <c r="V77" s="1392"/>
      <c r="W77" s="1392"/>
      <c r="X77" s="1392"/>
      <c r="Y77" s="1392"/>
      <c r="Z77" s="1392"/>
      <c r="AA77" s="1392"/>
      <c r="AB77" s="1392"/>
      <c r="AC77" s="1392"/>
      <c r="AD77" s="1392"/>
      <c r="AE77" s="1392"/>
      <c r="AF77" s="1392"/>
      <c r="AG77" s="1392"/>
    </row>
    <row r="78" spans="1:33" s="91" customFormat="1" ht="15.6" customHeight="1">
      <c r="B78" s="1392"/>
      <c r="C78" s="1392"/>
      <c r="D78" s="1392"/>
      <c r="E78" s="1392"/>
      <c r="F78" s="1392"/>
      <c r="G78" s="1392"/>
      <c r="H78" s="1392"/>
      <c r="I78" s="1392"/>
      <c r="J78" s="1392"/>
      <c r="K78" s="1392"/>
      <c r="L78" s="1392"/>
      <c r="M78" s="1392"/>
      <c r="N78" s="1392"/>
      <c r="O78" s="1392"/>
      <c r="P78" s="1392"/>
      <c r="Q78" s="1392"/>
      <c r="R78" s="1392"/>
      <c r="S78" s="1392"/>
      <c r="T78" s="1392"/>
      <c r="U78" s="1392"/>
      <c r="V78" s="1392"/>
      <c r="W78" s="1392"/>
      <c r="X78" s="1392"/>
      <c r="Y78" s="1392"/>
      <c r="Z78" s="1392"/>
      <c r="AA78" s="1392"/>
      <c r="AB78" s="1392"/>
      <c r="AC78" s="1392"/>
      <c r="AD78" s="1392"/>
      <c r="AE78" s="1392"/>
      <c r="AF78" s="1392"/>
      <c r="AG78" s="1392"/>
    </row>
    <row r="79" spans="1:33" s="91" customFormat="1" ht="15.6" customHeight="1">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row>
    <row r="80" spans="1:33" s="91" customFormat="1" ht="15.6" customHeight="1">
      <c r="A80" s="88"/>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row>
    <row r="81" spans="1:33" s="91" customFormat="1" ht="13.5" customHeight="1"/>
    <row r="82" spans="1:33" s="91" customFormat="1" ht="54" customHeight="1"/>
    <row r="83" spans="1:33" s="91" customFormat="1" ht="36" customHeight="1"/>
    <row r="84" spans="1:33" s="96" customFormat="1" ht="36" customHeight="1">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row>
    <row r="85" spans="1:33" s="91" customFormat="1"/>
    <row r="86" spans="1:33" s="91" customFormat="1" ht="13.5" customHeight="1"/>
    <row r="87" spans="1:33" s="91" customFormat="1" ht="13.5" customHeight="1"/>
    <row r="88" spans="1:33" s="91" customFormat="1" ht="13.5" customHeight="1"/>
    <row r="89" spans="1:33" s="91" customFormat="1" ht="13.5" customHeight="1"/>
    <row r="90" spans="1:33" s="91" customFormat="1" ht="13.5" customHeight="1"/>
    <row r="91" spans="1:33" s="91" customFormat="1" ht="13.5" customHeight="1"/>
    <row r="92" spans="1:33" s="91" customFormat="1" ht="13.5" customHeight="1"/>
    <row r="93" spans="1:33" s="91" customFormat="1" ht="13.5" customHeight="1"/>
    <row r="94" spans="1:33" s="91" customFormat="1" ht="27" customHeight="1"/>
    <row r="95" spans="1:33" s="91" customFormat="1" ht="13.5" customHeight="1"/>
    <row r="96" spans="1:33" s="91" customFormat="1" ht="13.5" customHeight="1"/>
    <row r="97" s="91" customFormat="1" ht="13.5" customHeight="1"/>
    <row r="98" s="91" customFormat="1" ht="13.5" customHeight="1"/>
    <row r="99" s="91" customFormat="1" ht="13.5" customHeight="1"/>
    <row r="100" s="91" customFormat="1"/>
    <row r="101" s="91" customFormat="1" ht="13.5" customHeight="1"/>
    <row r="102" s="91" customFormat="1" ht="13.5" customHeight="1"/>
    <row r="103" s="91" customFormat="1" ht="13.5" customHeight="1"/>
    <row r="104" s="91" customFormat="1" ht="13.5" customHeight="1"/>
    <row r="105" s="91" customFormat="1" ht="13.5" customHeight="1"/>
    <row r="106" s="91" customFormat="1" ht="13.5" customHeight="1"/>
    <row r="107" s="91" customFormat="1" ht="13.5" customHeight="1"/>
    <row r="108" s="91" customFormat="1" ht="13.5" customHeight="1"/>
    <row r="109" s="91" customFormat="1" ht="13.5" customHeight="1"/>
    <row r="110" s="91" customFormat="1" ht="13.5" customHeight="1"/>
    <row r="111" s="91" customFormat="1" ht="13.5" customHeight="1"/>
    <row r="112" s="91" customFormat="1" ht="13.5" customHeight="1"/>
    <row r="113" s="91" customFormat="1" ht="27" customHeight="1"/>
    <row r="114" s="91" customFormat="1" ht="13.5" customHeight="1"/>
    <row r="115" s="91" customFormat="1" ht="27" customHeight="1"/>
    <row r="116" s="91" customFormat="1" ht="13.5" customHeight="1"/>
    <row r="117" s="91" customFormat="1" ht="13.5" customHeight="1"/>
    <row r="118" s="91" customFormat="1" ht="13.5" customHeight="1"/>
    <row r="119" s="91" customFormat="1" ht="13.5" customHeight="1"/>
    <row r="120" s="91" customFormat="1" ht="13.5" customHeight="1"/>
    <row r="121" s="91" customFormat="1" ht="13.5" customHeight="1"/>
    <row r="122" s="91" customFormat="1" ht="13.5" customHeight="1"/>
    <row r="123" s="91" customFormat="1" ht="13.5" customHeight="1"/>
    <row r="124" s="91" customFormat="1" ht="13.5" customHeight="1"/>
    <row r="125" s="91" customFormat="1" ht="27" customHeight="1"/>
    <row r="126" s="91" customFormat="1" ht="27" customHeight="1"/>
    <row r="129" s="91" customFormat="1"/>
    <row r="130" s="91" customFormat="1"/>
    <row r="147" s="91" customFormat="1" ht="40.5" customHeight="1"/>
    <row r="175" s="91" customFormat="1" ht="13.5" customHeight="1"/>
    <row r="190" s="91" customFormat="1" ht="13.5" customHeight="1"/>
    <row r="199" s="91" customFormat="1" ht="40.5" customHeight="1"/>
    <row r="200" s="91" customFormat="1" ht="40.5" customHeight="1"/>
  </sheetData>
  <mergeCells count="113">
    <mergeCell ref="B77:AG78"/>
    <mergeCell ref="B73:D75"/>
    <mergeCell ref="E73:L75"/>
    <mergeCell ref="R73:Y75"/>
    <mergeCell ref="Z73:AG75"/>
    <mergeCell ref="M74:Q74"/>
    <mergeCell ref="B76:AG76"/>
    <mergeCell ref="A63:AG63"/>
    <mergeCell ref="A64:AG64"/>
    <mergeCell ref="B65:AG65"/>
    <mergeCell ref="B66:AG66"/>
    <mergeCell ref="C69:AG70"/>
    <mergeCell ref="B72:D72"/>
    <mergeCell ref="E72:L72"/>
    <mergeCell ref="M72:Q72"/>
    <mergeCell ref="R72:Y72"/>
    <mergeCell ref="Z72:AG72"/>
    <mergeCell ref="A60:B60"/>
    <mergeCell ref="C60:AC60"/>
    <mergeCell ref="A61:B61"/>
    <mergeCell ref="C61:AC61"/>
    <mergeCell ref="A62:B62"/>
    <mergeCell ref="C62:AC62"/>
    <mergeCell ref="A57:B57"/>
    <mergeCell ref="C57:AC57"/>
    <mergeCell ref="A58:B58"/>
    <mergeCell ref="C58:AC58"/>
    <mergeCell ref="A59:B59"/>
    <mergeCell ref="C59:AC59"/>
    <mergeCell ref="A54:B54"/>
    <mergeCell ref="C54:AC54"/>
    <mergeCell ref="A55:B55"/>
    <mergeCell ref="C55:AC55"/>
    <mergeCell ref="A56:B56"/>
    <mergeCell ref="C56:AC56"/>
    <mergeCell ref="W47:AB47"/>
    <mergeCell ref="A48:E48"/>
    <mergeCell ref="F48:AC48"/>
    <mergeCell ref="A52:B52"/>
    <mergeCell ref="C52:AC52"/>
    <mergeCell ref="A53:B53"/>
    <mergeCell ref="C53:AC53"/>
    <mergeCell ref="A47:E47"/>
    <mergeCell ref="F47:J47"/>
    <mergeCell ref="K47:L47"/>
    <mergeCell ref="M47:Q47"/>
    <mergeCell ref="R47:S47"/>
    <mergeCell ref="T47:V47"/>
    <mergeCell ref="A42:B42"/>
    <mergeCell ref="C42:AC42"/>
    <mergeCell ref="A45:AC45"/>
    <mergeCell ref="A46:E46"/>
    <mergeCell ref="F46:J46"/>
    <mergeCell ref="K46:L46"/>
    <mergeCell ref="M46:Q46"/>
    <mergeCell ref="R46:S46"/>
    <mergeCell ref="T46:V46"/>
    <mergeCell ref="W46:AB46"/>
    <mergeCell ref="A39:B39"/>
    <mergeCell ref="C39:AC39"/>
    <mergeCell ref="A40:B40"/>
    <mergeCell ref="C40:AC40"/>
    <mergeCell ref="A41:B41"/>
    <mergeCell ref="C41:AC41"/>
    <mergeCell ref="A36:B36"/>
    <mergeCell ref="C36:AC36"/>
    <mergeCell ref="A37:B37"/>
    <mergeCell ref="C37:AC37"/>
    <mergeCell ref="A38:B38"/>
    <mergeCell ref="C38:AC38"/>
    <mergeCell ref="A33:B33"/>
    <mergeCell ref="C33:AC33"/>
    <mergeCell ref="A34:B34"/>
    <mergeCell ref="C34:AC34"/>
    <mergeCell ref="A35:B35"/>
    <mergeCell ref="C35:AC35"/>
    <mergeCell ref="B18:G18"/>
    <mergeCell ref="H18:M18"/>
    <mergeCell ref="N18:S18"/>
    <mergeCell ref="C21:AG21"/>
    <mergeCell ref="C31:AG31"/>
    <mergeCell ref="A32:B32"/>
    <mergeCell ref="C32:AC32"/>
    <mergeCell ref="B12:E12"/>
    <mergeCell ref="F12:M12"/>
    <mergeCell ref="N12:U12"/>
    <mergeCell ref="V12:AC12"/>
    <mergeCell ref="N16:S16"/>
    <mergeCell ref="B17:G17"/>
    <mergeCell ref="H17:M17"/>
    <mergeCell ref="N17:S17"/>
    <mergeCell ref="B10:E10"/>
    <mergeCell ref="F10:M10"/>
    <mergeCell ref="N10:U10"/>
    <mergeCell ref="V10:AC10"/>
    <mergeCell ref="B11:E11"/>
    <mergeCell ref="F11:M11"/>
    <mergeCell ref="N11:U11"/>
    <mergeCell ref="V11:AC11"/>
    <mergeCell ref="B8:E8"/>
    <mergeCell ref="F8:M8"/>
    <mergeCell ref="N8:U8"/>
    <mergeCell ref="V8:AC8"/>
    <mergeCell ref="B9:E9"/>
    <mergeCell ref="F9:M9"/>
    <mergeCell ref="N9:U9"/>
    <mergeCell ref="V9:AC9"/>
    <mergeCell ref="A2:AG2"/>
    <mergeCell ref="A3:AG3"/>
    <mergeCell ref="B7:E7"/>
    <mergeCell ref="F7:M7"/>
    <mergeCell ref="N7:U7"/>
    <mergeCell ref="V7:AC7"/>
  </mergeCells>
  <phoneticPr fontId="4"/>
  <dataValidations count="4">
    <dataValidation type="list" allowBlank="1" showInputMessage="1" showErrorMessage="1" prompt="7～11を選択" sqref="O73 O75">
      <formula1>"7,8,9,10,11"</formula1>
    </dataValidation>
    <dataValidation type="list" allowBlank="1" showInputMessage="1" showErrorMessage="1" prompt="該当する場合に「○」を記載" sqref="B73:B74">
      <formula1>"　,〇,"</formula1>
    </dataValidation>
    <dataValidation type="list" allowBlank="1" showInputMessage="1" prompt="該当する項目に「〇」を記載" sqref="A34:B42 K46:L47 R46:S47 A53:B62">
      <formula1>"　,〇,"</formula1>
    </dataValidation>
    <dataValidation type="list" allowBlank="1" showInputMessage="1" showErrorMessage="1" prompt="該当する場合に「✓」を選択" sqref="A32:B32">
      <formula1>"　,✓,"</formula1>
    </dataValidation>
  </dataValidations>
  <pageMargins left="0.7" right="0.7" top="0.75" bottom="0.75" header="0.3" footer="0.3"/>
  <pageSetup paperSize="9" scale="80" orientation="portrait" r:id="rId1"/>
  <rowBreaks count="1" manualBreakCount="1">
    <brk id="42" max="3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CFFCC"/>
  </sheetPr>
  <dimension ref="A1:S77"/>
  <sheetViews>
    <sheetView showGridLines="0" view="pageBreakPreview" topLeftCell="A19" zoomScale="144" zoomScaleNormal="80" zoomScaleSheetLayoutView="90" workbookViewId="0">
      <selection activeCell="E6" sqref="E6"/>
    </sheetView>
  </sheetViews>
  <sheetFormatPr defaultRowHeight="13.5"/>
  <cols>
    <col min="1" max="10" width="6.875" customWidth="1"/>
    <col min="11" max="11" width="6.875" style="478" customWidth="1"/>
    <col min="12" max="16" width="6.875" customWidth="1"/>
    <col min="17" max="21" width="2.875" customWidth="1"/>
  </cols>
  <sheetData>
    <row r="1" spans="1:16" s="19" customFormat="1" ht="15.6" customHeight="1">
      <c r="A1" s="93"/>
      <c r="B1" s="93"/>
      <c r="C1" s="93"/>
      <c r="D1" s="93"/>
      <c r="E1" s="93"/>
      <c r="F1" s="93"/>
      <c r="G1" s="93"/>
      <c r="H1" s="93"/>
      <c r="I1" s="93"/>
      <c r="J1" s="93"/>
      <c r="K1" s="93"/>
      <c r="L1" s="93"/>
      <c r="M1" s="93"/>
      <c r="N1" s="93"/>
      <c r="O1" s="93"/>
      <c r="P1" s="92"/>
    </row>
    <row r="2" spans="1:16" s="93" customFormat="1" ht="18" customHeight="1">
      <c r="A2" s="94" t="s">
        <v>208</v>
      </c>
      <c r="P2" s="92"/>
    </row>
    <row r="3" spans="1:16" s="19" customFormat="1" ht="15" customHeight="1" thickBot="1">
      <c r="A3" s="1426" t="s">
        <v>209</v>
      </c>
      <c r="B3" s="1427"/>
      <c r="C3" s="1428" t="str">
        <f>はじめに!D4</f>
        <v>福知山市</v>
      </c>
      <c r="D3" s="1429"/>
      <c r="E3" s="93" t="s">
        <v>341</v>
      </c>
      <c r="F3" s="93"/>
      <c r="G3" s="93"/>
      <c r="H3" s="93"/>
      <c r="I3" s="93"/>
      <c r="J3" s="93"/>
      <c r="K3" s="93"/>
      <c r="L3" s="93"/>
      <c r="M3" s="93"/>
      <c r="N3" s="93"/>
      <c r="O3" s="93"/>
      <c r="P3" s="92"/>
    </row>
    <row r="4" spans="1:16" s="19" customFormat="1" ht="15.75" customHeight="1">
      <c r="A4" s="1430" t="s">
        <v>210</v>
      </c>
      <c r="B4" s="1424" t="s">
        <v>211</v>
      </c>
      <c r="C4" s="1424" t="s">
        <v>205</v>
      </c>
      <c r="D4" s="1424" t="s">
        <v>206</v>
      </c>
      <c r="E4" s="1424" t="s">
        <v>212</v>
      </c>
      <c r="F4" s="1424" t="s">
        <v>104</v>
      </c>
      <c r="G4" s="1424" t="s">
        <v>213</v>
      </c>
      <c r="H4" s="1424" t="s">
        <v>214</v>
      </c>
      <c r="I4" s="1424" t="s">
        <v>215</v>
      </c>
      <c r="J4" s="1432" t="s">
        <v>996</v>
      </c>
      <c r="K4" s="1433"/>
      <c r="L4" s="1424" t="s">
        <v>216</v>
      </c>
      <c r="M4" s="1424" t="s">
        <v>217</v>
      </c>
      <c r="N4" s="1424" t="s">
        <v>218</v>
      </c>
      <c r="O4" s="1424" t="s">
        <v>999</v>
      </c>
      <c r="P4" s="1424" t="s">
        <v>219</v>
      </c>
    </row>
    <row r="5" spans="1:16" s="486" customFormat="1" ht="46.15" customHeight="1" thickBot="1">
      <c r="A5" s="1431"/>
      <c r="B5" s="1425"/>
      <c r="C5" s="1425"/>
      <c r="D5" s="1425"/>
      <c r="E5" s="1425"/>
      <c r="F5" s="1425"/>
      <c r="G5" s="1425"/>
      <c r="H5" s="1425"/>
      <c r="I5" s="1425"/>
      <c r="J5" s="541" t="s">
        <v>997</v>
      </c>
      <c r="K5" s="541" t="s">
        <v>998</v>
      </c>
      <c r="L5" s="1425"/>
      <c r="M5" s="1425"/>
      <c r="N5" s="1425"/>
      <c r="O5" s="1425"/>
      <c r="P5" s="1425"/>
    </row>
    <row r="6" spans="1:16" s="19" customFormat="1" ht="72" customHeight="1" thickBot="1">
      <c r="A6" s="522"/>
      <c r="B6" s="523"/>
      <c r="C6" s="523"/>
      <c r="D6" s="523"/>
      <c r="E6" s="523"/>
      <c r="F6" s="523"/>
      <c r="G6" s="523"/>
      <c r="H6" s="523"/>
      <c r="I6" s="523"/>
      <c r="J6" s="523"/>
      <c r="K6" s="523"/>
      <c r="L6" s="523"/>
      <c r="M6" s="523"/>
      <c r="N6" s="523"/>
      <c r="O6" s="523"/>
      <c r="P6" s="523"/>
    </row>
    <row r="7" spans="1:16" s="19" customFormat="1" ht="15.6" customHeight="1">
      <c r="A7" s="88"/>
      <c r="B7" s="88"/>
      <c r="C7" s="88"/>
      <c r="D7" s="88"/>
      <c r="E7" s="88"/>
      <c r="F7" s="88"/>
      <c r="G7" s="88"/>
      <c r="H7" s="88"/>
      <c r="I7" s="88"/>
      <c r="J7" s="88"/>
      <c r="K7" s="88"/>
      <c r="L7" s="88"/>
      <c r="M7" s="88"/>
      <c r="N7" s="88"/>
      <c r="O7" s="88"/>
      <c r="P7" s="95"/>
    </row>
    <row r="8" spans="1:16" s="387" customFormat="1" ht="15.6" customHeight="1">
      <c r="A8" s="88"/>
      <c r="B8" s="88"/>
      <c r="C8" s="88"/>
      <c r="D8" s="88"/>
      <c r="E8" s="88"/>
      <c r="F8" s="88"/>
      <c r="G8" s="88"/>
      <c r="H8" s="88"/>
      <c r="I8" s="88"/>
      <c r="J8" s="88"/>
      <c r="K8" s="88"/>
      <c r="L8" s="88"/>
      <c r="M8" s="88"/>
      <c r="N8" s="88"/>
      <c r="O8" s="88"/>
      <c r="P8" s="95"/>
    </row>
    <row r="9" spans="1:16" s="387" customFormat="1" ht="15.6" customHeight="1">
      <c r="A9" s="88" t="s">
        <v>946</v>
      </c>
      <c r="B9" s="88"/>
      <c r="C9" s="88"/>
      <c r="D9" s="88"/>
      <c r="E9" s="88"/>
      <c r="F9" s="88"/>
      <c r="G9" s="88"/>
      <c r="H9" s="88"/>
      <c r="I9" s="88"/>
      <c r="J9" s="88"/>
      <c r="K9" s="88"/>
      <c r="L9" s="88"/>
      <c r="M9" s="88"/>
      <c r="N9" s="88"/>
      <c r="O9" s="88"/>
      <c r="P9" s="95"/>
    </row>
    <row r="10" spans="1:16" s="387" customFormat="1" ht="15.6" customHeight="1">
      <c r="A10" s="763" t="s">
        <v>1000</v>
      </c>
      <c r="B10" s="763"/>
      <c r="C10" s="763"/>
      <c r="D10" s="763"/>
      <c r="E10" s="763"/>
      <c r="F10" s="763"/>
      <c r="G10" s="763"/>
      <c r="H10" s="763"/>
      <c r="I10" s="763"/>
      <c r="J10" s="763"/>
      <c r="K10" s="763"/>
      <c r="L10" s="763"/>
      <c r="M10" s="763"/>
      <c r="N10" s="763"/>
      <c r="O10" s="763"/>
      <c r="P10" s="763"/>
    </row>
    <row r="11" spans="1:16" s="387" customFormat="1" ht="15.6" customHeight="1">
      <c r="A11" s="763"/>
      <c r="B11" s="763"/>
      <c r="C11" s="763"/>
      <c r="D11" s="763"/>
      <c r="E11" s="763"/>
      <c r="F11" s="763"/>
      <c r="G11" s="763"/>
      <c r="H11" s="763"/>
      <c r="I11" s="763"/>
      <c r="J11" s="763"/>
      <c r="K11" s="763"/>
      <c r="L11" s="763"/>
      <c r="M11" s="763"/>
      <c r="N11" s="763"/>
      <c r="O11" s="763"/>
      <c r="P11" s="763"/>
    </row>
    <row r="12" spans="1:16" s="387" customFormat="1" ht="15.6" customHeight="1">
      <c r="A12" s="763"/>
      <c r="B12" s="763"/>
      <c r="C12" s="763"/>
      <c r="D12" s="763"/>
      <c r="E12" s="763"/>
      <c r="F12" s="763"/>
      <c r="G12" s="763"/>
      <c r="H12" s="763"/>
      <c r="I12" s="763"/>
      <c r="J12" s="763"/>
      <c r="K12" s="763"/>
      <c r="L12" s="763"/>
      <c r="M12" s="763"/>
      <c r="N12" s="763"/>
      <c r="O12" s="763"/>
      <c r="P12" s="763"/>
    </row>
    <row r="13" spans="1:16" s="387" customFormat="1" ht="15.6" customHeight="1">
      <c r="A13" s="757" t="s">
        <v>1001</v>
      </c>
      <c r="B13" s="757"/>
      <c r="C13" s="757"/>
      <c r="D13" s="757"/>
      <c r="E13" s="757"/>
      <c r="F13" s="757"/>
      <c r="G13" s="757"/>
      <c r="H13" s="757"/>
      <c r="I13" s="757"/>
      <c r="J13" s="757"/>
      <c r="K13" s="757"/>
      <c r="L13" s="757"/>
      <c r="M13" s="757"/>
      <c r="N13" s="757"/>
      <c r="O13" s="757"/>
      <c r="P13" s="757"/>
    </row>
    <row r="14" spans="1:16" s="387" customFormat="1" ht="15.6" customHeight="1">
      <c r="A14" s="757" t="s">
        <v>1002</v>
      </c>
      <c r="B14" s="757"/>
      <c r="C14" s="757"/>
      <c r="D14" s="757"/>
      <c r="E14" s="757"/>
      <c r="F14" s="757"/>
      <c r="G14" s="757"/>
      <c r="H14" s="757"/>
      <c r="I14" s="757"/>
      <c r="J14" s="757"/>
      <c r="K14" s="757"/>
      <c r="L14" s="757"/>
      <c r="M14" s="757"/>
      <c r="N14" s="757"/>
      <c r="O14" s="757"/>
      <c r="P14" s="757"/>
    </row>
    <row r="15" spans="1:16" s="387" customFormat="1" ht="15.6" customHeight="1">
      <c r="A15" s="757" t="s">
        <v>1003</v>
      </c>
      <c r="B15" s="757"/>
      <c r="C15" s="757"/>
      <c r="D15" s="757"/>
      <c r="E15" s="757"/>
      <c r="F15" s="757"/>
      <c r="G15" s="757"/>
      <c r="H15" s="757"/>
      <c r="I15" s="757"/>
      <c r="J15" s="757"/>
      <c r="K15" s="757"/>
      <c r="L15" s="757"/>
      <c r="M15" s="757"/>
      <c r="N15" s="757"/>
      <c r="O15" s="757"/>
      <c r="P15" s="757"/>
    </row>
    <row r="16" spans="1:16" s="387" customFormat="1" ht="15.6" customHeight="1">
      <c r="A16" s="88"/>
      <c r="B16" s="88"/>
      <c r="C16" s="88"/>
      <c r="D16" s="88"/>
      <c r="E16" s="88"/>
      <c r="F16" s="88"/>
      <c r="G16" s="88"/>
      <c r="H16" s="88"/>
      <c r="I16" s="88"/>
      <c r="J16" s="88"/>
      <c r="K16" s="88"/>
      <c r="L16" s="88"/>
      <c r="M16" s="88"/>
      <c r="N16" s="88"/>
      <c r="O16" s="88"/>
      <c r="P16" s="95"/>
    </row>
    <row r="17" spans="1:19" s="387" customFormat="1" ht="15.6" customHeight="1">
      <c r="A17" s="88"/>
      <c r="B17" s="88"/>
      <c r="C17" s="88"/>
      <c r="D17" s="88"/>
      <c r="E17" s="88"/>
      <c r="F17" s="88"/>
      <c r="G17" s="88"/>
      <c r="H17" s="88"/>
      <c r="I17" s="88"/>
      <c r="J17" s="88"/>
      <c r="K17" s="88"/>
      <c r="L17" s="88"/>
      <c r="M17" s="88"/>
      <c r="N17" s="88"/>
      <c r="O17" s="88"/>
      <c r="P17" s="95"/>
    </row>
    <row r="18" spans="1:19" s="19" customFormat="1" ht="15.6" customHeight="1">
      <c r="A18" s="88" t="s">
        <v>220</v>
      </c>
      <c r="B18" s="88"/>
      <c r="C18" s="88"/>
      <c r="D18" s="88"/>
      <c r="E18" s="88"/>
      <c r="F18" s="88"/>
      <c r="G18" s="88"/>
      <c r="H18" s="88"/>
      <c r="I18" s="88"/>
      <c r="J18" s="88"/>
      <c r="K18" s="88"/>
      <c r="L18" s="88"/>
      <c r="M18" s="88"/>
      <c r="N18" s="88"/>
      <c r="O18" s="88"/>
      <c r="P18" s="95"/>
    </row>
    <row r="19" spans="1:19" s="19" customFormat="1" ht="15.6" customHeight="1">
      <c r="A19" s="763" t="s">
        <v>256</v>
      </c>
      <c r="B19" s="763"/>
      <c r="C19" s="763"/>
      <c r="D19" s="763"/>
      <c r="E19" s="763"/>
      <c r="F19" s="763"/>
      <c r="G19" s="763"/>
      <c r="H19" s="763"/>
      <c r="I19" s="763"/>
      <c r="J19" s="763"/>
      <c r="K19" s="763"/>
      <c r="L19" s="763"/>
      <c r="M19" s="763"/>
      <c r="N19" s="763"/>
      <c r="O19" s="763"/>
      <c r="P19" s="763"/>
    </row>
    <row r="20" spans="1:19" s="19" customFormat="1" ht="15.6" customHeight="1">
      <c r="A20" s="763"/>
      <c r="B20" s="763"/>
      <c r="C20" s="763"/>
      <c r="D20" s="763"/>
      <c r="E20" s="763"/>
      <c r="F20" s="763"/>
      <c r="G20" s="763"/>
      <c r="H20" s="763"/>
      <c r="I20" s="763"/>
      <c r="J20" s="763"/>
      <c r="K20" s="763"/>
      <c r="L20" s="763"/>
      <c r="M20" s="763"/>
      <c r="N20" s="763"/>
      <c r="O20" s="763"/>
      <c r="P20" s="763"/>
    </row>
    <row r="21" spans="1:19" s="19" customFormat="1" ht="15.6" customHeight="1">
      <c r="A21" s="763"/>
      <c r="B21" s="763"/>
      <c r="C21" s="763"/>
      <c r="D21" s="763"/>
      <c r="E21" s="763"/>
      <c r="F21" s="763"/>
      <c r="G21" s="763"/>
      <c r="H21" s="763"/>
      <c r="I21" s="763"/>
      <c r="J21" s="763"/>
      <c r="K21" s="763"/>
      <c r="L21" s="763"/>
      <c r="M21" s="763"/>
      <c r="N21" s="763"/>
      <c r="O21" s="763"/>
      <c r="P21" s="763"/>
    </row>
    <row r="22" spans="1:19" s="19" customFormat="1" ht="15.6" customHeight="1">
      <c r="A22" s="88" t="s">
        <v>221</v>
      </c>
      <c r="B22" s="88"/>
      <c r="C22" s="88"/>
      <c r="D22" s="88"/>
      <c r="E22" s="88"/>
      <c r="F22" s="88"/>
      <c r="G22" s="88"/>
      <c r="H22" s="88"/>
      <c r="I22" s="88"/>
      <c r="J22" s="88"/>
      <c r="K22" s="88"/>
      <c r="L22" s="88"/>
      <c r="M22" s="88"/>
      <c r="N22" s="88"/>
      <c r="O22" s="88"/>
      <c r="P22" s="95"/>
    </row>
    <row r="23" spans="1:19" s="19" customFormat="1" ht="15.6" customHeight="1">
      <c r="A23" s="88" t="s">
        <v>222</v>
      </c>
      <c r="B23" s="88"/>
      <c r="C23" s="88"/>
      <c r="D23" s="88"/>
      <c r="E23" s="88"/>
      <c r="F23" s="88"/>
      <c r="G23" s="88"/>
      <c r="H23" s="88"/>
      <c r="I23" s="88"/>
      <c r="J23" s="88"/>
      <c r="K23" s="88"/>
      <c r="L23" s="88"/>
      <c r="M23" s="88"/>
      <c r="N23" s="88"/>
      <c r="O23" s="88"/>
      <c r="P23" s="95"/>
    </row>
    <row r="24" spans="1:19" s="105" customFormat="1" ht="15.6" customHeight="1">
      <c r="A24" s="88"/>
      <c r="B24" s="88"/>
      <c r="C24" s="88"/>
      <c r="D24" s="88"/>
      <c r="E24" s="88"/>
      <c r="F24" s="88"/>
      <c r="G24" s="88"/>
      <c r="H24" s="88"/>
      <c r="I24" s="88"/>
      <c r="J24" s="88"/>
      <c r="K24" s="88"/>
      <c r="L24" s="88"/>
      <c r="M24" s="88"/>
      <c r="N24" s="88"/>
      <c r="O24" s="88"/>
      <c r="P24" s="95"/>
    </row>
    <row r="25" spans="1:19" s="19" customFormat="1" ht="15.6" customHeight="1">
      <c r="A25" s="88" t="s">
        <v>208</v>
      </c>
      <c r="B25" s="88"/>
      <c r="C25" s="88"/>
      <c r="D25" s="88"/>
      <c r="E25" s="88"/>
      <c r="F25" s="88"/>
      <c r="G25" s="88"/>
      <c r="H25" s="88"/>
      <c r="I25" s="88"/>
      <c r="J25" s="88"/>
      <c r="K25" s="88"/>
      <c r="L25" s="88"/>
      <c r="M25" s="88"/>
      <c r="N25" s="88"/>
      <c r="O25" s="88"/>
      <c r="P25" s="95"/>
    </row>
    <row r="26" spans="1:19" s="116" customFormat="1" ht="15.6" customHeight="1">
      <c r="A26" s="763" t="s">
        <v>947</v>
      </c>
      <c r="B26" s="954"/>
      <c r="C26" s="954"/>
      <c r="D26" s="954"/>
      <c r="E26" s="954"/>
      <c r="F26" s="954"/>
      <c r="G26" s="954"/>
      <c r="H26" s="954"/>
      <c r="I26" s="954"/>
      <c r="J26" s="954"/>
      <c r="K26" s="954"/>
      <c r="L26" s="954"/>
      <c r="M26" s="954"/>
      <c r="N26" s="954"/>
      <c r="O26" s="954"/>
      <c r="P26" s="954"/>
      <c r="Q26" s="115"/>
      <c r="R26" s="115"/>
      <c r="S26" s="115"/>
    </row>
    <row r="27" spans="1:19" s="116" customFormat="1" ht="15.6" customHeight="1">
      <c r="A27" s="954"/>
      <c r="B27" s="954"/>
      <c r="C27" s="954"/>
      <c r="D27" s="954"/>
      <c r="E27" s="954"/>
      <c r="F27" s="954"/>
      <c r="G27" s="954"/>
      <c r="H27" s="954"/>
      <c r="I27" s="954"/>
      <c r="J27" s="954"/>
      <c r="K27" s="954"/>
      <c r="L27" s="954"/>
      <c r="M27" s="954"/>
      <c r="N27" s="954"/>
      <c r="O27" s="954"/>
      <c r="P27" s="954"/>
      <c r="Q27" s="115"/>
      <c r="R27" s="115"/>
      <c r="S27" s="115"/>
    </row>
    <row r="28" spans="1:19" s="19" customFormat="1" ht="15.6" customHeight="1">
      <c r="A28" s="757" t="s">
        <v>948</v>
      </c>
      <c r="B28" s="757"/>
      <c r="C28" s="757"/>
      <c r="D28" s="757"/>
      <c r="E28" s="757"/>
      <c r="F28" s="757"/>
      <c r="G28" s="757"/>
      <c r="H28" s="757"/>
      <c r="I28" s="757"/>
      <c r="J28" s="757"/>
      <c r="K28" s="757"/>
      <c r="L28" s="757"/>
      <c r="M28" s="757"/>
      <c r="N28" s="757"/>
      <c r="O28" s="757"/>
      <c r="P28" s="757"/>
    </row>
    <row r="29" spans="1:19" s="19" customFormat="1" ht="15.6" customHeight="1">
      <c r="A29" s="763" t="s">
        <v>949</v>
      </c>
      <c r="B29" s="763"/>
      <c r="C29" s="763"/>
      <c r="D29" s="763"/>
      <c r="E29" s="763"/>
      <c r="F29" s="763"/>
      <c r="G29" s="763"/>
      <c r="H29" s="763"/>
      <c r="I29" s="763"/>
      <c r="J29" s="763"/>
      <c r="K29" s="763"/>
      <c r="L29" s="763"/>
      <c r="M29" s="763"/>
      <c r="N29" s="763"/>
      <c r="O29" s="763"/>
      <c r="P29" s="763"/>
    </row>
    <row r="30" spans="1:19" s="19" customFormat="1" ht="15.6" customHeight="1">
      <c r="A30" s="763"/>
      <c r="B30" s="763"/>
      <c r="C30" s="763"/>
      <c r="D30" s="763"/>
      <c r="E30" s="763"/>
      <c r="F30" s="763"/>
      <c r="G30" s="763"/>
      <c r="H30" s="763"/>
      <c r="I30" s="763"/>
      <c r="J30" s="763"/>
      <c r="K30" s="763"/>
      <c r="L30" s="763"/>
      <c r="M30" s="763"/>
      <c r="N30" s="763"/>
      <c r="O30" s="763"/>
      <c r="P30" s="763"/>
    </row>
    <row r="31" spans="1:19" s="19" customFormat="1" ht="15.6" customHeight="1">
      <c r="A31" s="88"/>
      <c r="B31" s="88"/>
      <c r="C31" s="88"/>
      <c r="D31" s="88"/>
      <c r="E31" s="88"/>
      <c r="F31" s="88"/>
      <c r="G31" s="88"/>
      <c r="H31" s="88"/>
      <c r="I31" s="88"/>
      <c r="J31" s="88"/>
      <c r="K31" s="88"/>
      <c r="L31" s="88"/>
      <c r="M31" s="88"/>
      <c r="N31" s="88"/>
      <c r="O31" s="88"/>
      <c r="P31" s="95"/>
    </row>
    <row r="32" spans="1:19" s="19" customFormat="1" ht="15.6" customHeight="1">
      <c r="A32" s="88"/>
      <c r="B32" s="88"/>
      <c r="C32" s="88"/>
      <c r="D32" s="88"/>
      <c r="F32" s="88"/>
      <c r="G32" s="88"/>
      <c r="H32" s="88"/>
      <c r="I32" s="88"/>
      <c r="J32" s="88"/>
      <c r="K32" s="88"/>
      <c r="L32" s="88"/>
      <c r="M32" s="88"/>
      <c r="N32" s="88"/>
      <c r="O32" s="88"/>
      <c r="P32" s="95"/>
    </row>
    <row r="33" spans="1:16" s="19" customFormat="1" ht="36" customHeight="1">
      <c r="K33" s="486"/>
    </row>
    <row r="34" spans="1:16" s="19" customFormat="1" ht="18" customHeight="1">
      <c r="A34"/>
      <c r="B34"/>
      <c r="C34"/>
      <c r="D34"/>
      <c r="E34"/>
      <c r="F34"/>
      <c r="G34"/>
      <c r="H34"/>
      <c r="I34"/>
      <c r="J34"/>
      <c r="K34" s="478"/>
      <c r="L34"/>
      <c r="M34"/>
      <c r="N34"/>
      <c r="O34"/>
      <c r="P34"/>
    </row>
    <row r="35" spans="1:16" s="19" customFormat="1" ht="18" customHeight="1">
      <c r="A35"/>
      <c r="B35"/>
      <c r="C35"/>
      <c r="D35"/>
      <c r="E35"/>
      <c r="F35"/>
      <c r="G35"/>
      <c r="H35"/>
      <c r="I35"/>
      <c r="J35"/>
      <c r="K35" s="478"/>
      <c r="L35"/>
      <c r="M35"/>
      <c r="N35"/>
      <c r="O35"/>
      <c r="P35"/>
    </row>
    <row r="36" spans="1:16" s="19" customFormat="1" ht="18" customHeight="1">
      <c r="A36"/>
      <c r="B36"/>
      <c r="C36"/>
      <c r="D36"/>
      <c r="E36"/>
      <c r="F36"/>
      <c r="G36"/>
      <c r="H36"/>
      <c r="I36"/>
      <c r="J36"/>
      <c r="K36" s="478"/>
      <c r="L36"/>
      <c r="M36"/>
      <c r="N36"/>
      <c r="O36"/>
      <c r="P36"/>
    </row>
    <row r="37" spans="1:16" s="19" customFormat="1" ht="18" customHeight="1">
      <c r="A37"/>
      <c r="B37"/>
      <c r="C37"/>
      <c r="D37"/>
      <c r="E37"/>
      <c r="F37"/>
      <c r="G37"/>
      <c r="H37"/>
      <c r="I37"/>
      <c r="J37"/>
      <c r="K37" s="478"/>
      <c r="L37"/>
      <c r="M37"/>
      <c r="N37"/>
      <c r="O37"/>
      <c r="P37"/>
    </row>
    <row r="38" spans="1:16" s="19" customFormat="1" ht="18" customHeight="1">
      <c r="A38"/>
      <c r="B38"/>
      <c r="C38"/>
      <c r="D38"/>
      <c r="E38"/>
      <c r="F38"/>
      <c r="G38"/>
      <c r="H38"/>
      <c r="I38"/>
      <c r="J38"/>
      <c r="K38" s="478"/>
      <c r="L38"/>
      <c r="M38"/>
      <c r="N38"/>
      <c r="O38"/>
      <c r="P38"/>
    </row>
    <row r="39" spans="1:16" s="19" customFormat="1" ht="18" customHeight="1">
      <c r="A39"/>
      <c r="B39"/>
      <c r="C39"/>
      <c r="D39"/>
      <c r="E39"/>
      <c r="F39"/>
      <c r="G39"/>
      <c r="H39"/>
      <c r="I39"/>
      <c r="J39"/>
      <c r="K39" s="478"/>
      <c r="L39"/>
      <c r="M39"/>
      <c r="N39"/>
      <c r="O39"/>
      <c r="P39"/>
    </row>
    <row r="40" spans="1:16" s="19" customFormat="1" ht="18" customHeight="1">
      <c r="A40"/>
      <c r="B40"/>
      <c r="C40"/>
      <c r="D40"/>
      <c r="E40"/>
      <c r="F40"/>
      <c r="G40"/>
      <c r="H40"/>
      <c r="I40"/>
      <c r="J40"/>
      <c r="K40" s="478"/>
      <c r="L40"/>
      <c r="M40"/>
      <c r="N40"/>
      <c r="O40"/>
      <c r="P40"/>
    </row>
    <row r="41" spans="1:16" s="19" customFormat="1" ht="18" customHeight="1">
      <c r="A41"/>
      <c r="B41"/>
      <c r="C41"/>
      <c r="D41"/>
      <c r="E41"/>
      <c r="F41"/>
      <c r="G41"/>
      <c r="H41"/>
      <c r="I41"/>
      <c r="J41"/>
      <c r="K41" s="478"/>
      <c r="L41"/>
      <c r="M41"/>
      <c r="N41"/>
      <c r="O41"/>
      <c r="P41"/>
    </row>
    <row r="42" spans="1:16" s="19" customFormat="1" ht="18" customHeight="1">
      <c r="A42"/>
      <c r="B42"/>
      <c r="C42"/>
      <c r="D42"/>
      <c r="E42"/>
      <c r="F42"/>
      <c r="G42"/>
      <c r="H42"/>
      <c r="I42"/>
      <c r="J42"/>
      <c r="K42" s="478"/>
      <c r="L42"/>
      <c r="M42"/>
      <c r="N42"/>
      <c r="O42"/>
      <c r="P42"/>
    </row>
    <row r="43" spans="1:16" s="19" customFormat="1" ht="18" customHeight="1">
      <c r="A43"/>
      <c r="B43"/>
      <c r="C43"/>
      <c r="D43"/>
      <c r="E43"/>
      <c r="F43"/>
      <c r="G43"/>
      <c r="H43"/>
      <c r="I43"/>
      <c r="J43"/>
      <c r="K43" s="478"/>
      <c r="L43"/>
      <c r="M43"/>
      <c r="N43"/>
      <c r="O43"/>
      <c r="P43"/>
    </row>
    <row r="44" spans="1:16" s="19" customFormat="1" ht="18" customHeight="1">
      <c r="A44"/>
      <c r="B44"/>
      <c r="C44"/>
      <c r="D44"/>
      <c r="E44"/>
      <c r="F44"/>
      <c r="G44"/>
      <c r="H44"/>
      <c r="I44"/>
      <c r="J44"/>
      <c r="K44" s="478"/>
      <c r="L44"/>
      <c r="M44"/>
      <c r="N44"/>
      <c r="O44"/>
      <c r="P44"/>
    </row>
    <row r="45" spans="1:16" s="19" customFormat="1" ht="18" customHeight="1">
      <c r="A45"/>
      <c r="B45"/>
      <c r="C45"/>
      <c r="D45"/>
      <c r="E45"/>
      <c r="F45"/>
      <c r="G45"/>
      <c r="H45"/>
      <c r="I45"/>
      <c r="J45"/>
      <c r="K45" s="478"/>
      <c r="L45"/>
      <c r="M45"/>
      <c r="N45"/>
      <c r="O45"/>
      <c r="P45"/>
    </row>
    <row r="46" spans="1:16" s="19" customFormat="1" ht="18" customHeight="1">
      <c r="A46"/>
      <c r="B46"/>
      <c r="C46"/>
      <c r="D46"/>
      <c r="E46"/>
      <c r="F46"/>
      <c r="G46"/>
      <c r="H46"/>
      <c r="I46"/>
      <c r="J46"/>
      <c r="K46" s="478"/>
      <c r="L46"/>
      <c r="M46"/>
      <c r="N46"/>
      <c r="O46"/>
      <c r="P46"/>
    </row>
    <row r="47" spans="1:16" s="19" customFormat="1" ht="18" customHeight="1">
      <c r="A47"/>
      <c r="B47"/>
      <c r="C47"/>
      <c r="D47"/>
      <c r="E47"/>
      <c r="F47"/>
      <c r="G47"/>
      <c r="H47"/>
      <c r="I47"/>
      <c r="J47"/>
      <c r="K47" s="478"/>
      <c r="L47"/>
      <c r="M47"/>
      <c r="N47"/>
      <c r="O47"/>
      <c r="P47"/>
    </row>
    <row r="48" spans="1:16" s="19" customFormat="1" ht="18" customHeight="1">
      <c r="A48"/>
      <c r="B48"/>
      <c r="C48"/>
      <c r="D48"/>
      <c r="E48"/>
      <c r="F48"/>
      <c r="G48"/>
      <c r="H48"/>
      <c r="I48"/>
      <c r="J48"/>
      <c r="K48" s="478"/>
      <c r="L48"/>
      <c r="M48"/>
      <c r="N48"/>
      <c r="O48"/>
      <c r="P48"/>
    </row>
    <row r="49" spans="1:19" s="19" customFormat="1" ht="18" customHeight="1">
      <c r="A49"/>
      <c r="B49"/>
      <c r="C49"/>
      <c r="D49"/>
      <c r="E49"/>
      <c r="F49"/>
      <c r="G49"/>
      <c r="H49"/>
      <c r="I49"/>
      <c r="J49"/>
      <c r="K49" s="478"/>
      <c r="L49"/>
      <c r="M49"/>
      <c r="N49"/>
      <c r="O49"/>
      <c r="P49"/>
    </row>
    <row r="50" spans="1:19" s="19" customFormat="1" ht="18" customHeight="1">
      <c r="A50"/>
      <c r="B50"/>
      <c r="C50"/>
      <c r="D50"/>
      <c r="E50"/>
      <c r="F50"/>
      <c r="G50"/>
      <c r="H50"/>
      <c r="I50"/>
      <c r="J50"/>
      <c r="K50" s="478"/>
      <c r="L50"/>
      <c r="M50"/>
      <c r="N50"/>
      <c r="O50"/>
      <c r="P50"/>
    </row>
    <row r="51" spans="1:19" s="19" customFormat="1" ht="18" customHeight="1">
      <c r="A51"/>
      <c r="B51"/>
      <c r="C51"/>
      <c r="D51"/>
      <c r="E51"/>
      <c r="F51"/>
      <c r="G51"/>
      <c r="H51"/>
      <c r="I51"/>
      <c r="J51"/>
      <c r="K51" s="478"/>
      <c r="L51"/>
      <c r="M51"/>
      <c r="N51"/>
      <c r="O51"/>
      <c r="P51"/>
    </row>
    <row r="52" spans="1:19" s="19" customFormat="1" ht="36" customHeight="1">
      <c r="A52"/>
      <c r="B52"/>
      <c r="C52"/>
      <c r="D52"/>
      <c r="E52"/>
      <c r="F52"/>
      <c r="G52"/>
      <c r="H52"/>
      <c r="I52"/>
      <c r="J52"/>
      <c r="K52" s="478"/>
      <c r="L52"/>
      <c r="M52"/>
      <c r="N52"/>
      <c r="O52"/>
      <c r="P52"/>
    </row>
    <row r="53" spans="1:19" s="19" customFormat="1" ht="18" customHeight="1">
      <c r="A53"/>
      <c r="B53"/>
      <c r="C53"/>
      <c r="D53"/>
      <c r="E53"/>
      <c r="F53"/>
      <c r="G53"/>
      <c r="H53"/>
      <c r="I53"/>
      <c r="J53"/>
      <c r="K53" s="478"/>
      <c r="L53"/>
      <c r="M53"/>
      <c r="N53"/>
      <c r="O53"/>
      <c r="P53"/>
    </row>
    <row r="54" spans="1:19" s="19" customFormat="1" ht="18" customHeight="1">
      <c r="A54"/>
      <c r="B54"/>
      <c r="C54"/>
      <c r="D54"/>
      <c r="E54"/>
      <c r="F54"/>
      <c r="G54"/>
      <c r="H54"/>
      <c r="I54"/>
      <c r="J54"/>
      <c r="K54" s="478"/>
      <c r="L54"/>
      <c r="M54"/>
      <c r="N54"/>
      <c r="O54"/>
      <c r="P54"/>
    </row>
    <row r="55" spans="1:19" s="19" customFormat="1" ht="18" customHeight="1">
      <c r="A55"/>
      <c r="B55"/>
      <c r="C55"/>
      <c r="D55"/>
      <c r="E55"/>
      <c r="F55"/>
      <c r="G55"/>
      <c r="H55"/>
      <c r="I55"/>
      <c r="J55"/>
      <c r="K55" s="478"/>
      <c r="L55"/>
      <c r="M55"/>
      <c r="N55"/>
      <c r="O55"/>
      <c r="P55"/>
    </row>
    <row r="56" spans="1:19" s="19" customFormat="1" ht="18" customHeight="1">
      <c r="A56"/>
      <c r="B56"/>
      <c r="C56"/>
      <c r="D56"/>
      <c r="E56"/>
      <c r="F56"/>
      <c r="G56"/>
      <c r="H56"/>
      <c r="I56"/>
      <c r="J56"/>
      <c r="K56" s="478"/>
      <c r="L56"/>
      <c r="M56"/>
      <c r="N56"/>
      <c r="O56"/>
      <c r="P56"/>
    </row>
    <row r="57" spans="1:19" s="19" customFormat="1" ht="18" customHeight="1">
      <c r="A57"/>
      <c r="B57"/>
      <c r="C57"/>
      <c r="D57"/>
      <c r="E57"/>
      <c r="F57"/>
      <c r="G57"/>
      <c r="H57"/>
      <c r="I57"/>
      <c r="J57"/>
      <c r="K57" s="478"/>
      <c r="L57"/>
      <c r="M57"/>
      <c r="N57"/>
      <c r="O57"/>
      <c r="P57"/>
    </row>
    <row r="58" spans="1:19" s="19" customFormat="1" ht="18" customHeight="1">
      <c r="A58"/>
      <c r="B58"/>
      <c r="C58"/>
      <c r="D58"/>
      <c r="E58"/>
      <c r="F58"/>
      <c r="G58"/>
      <c r="H58"/>
      <c r="I58"/>
      <c r="J58"/>
      <c r="K58" s="478"/>
      <c r="L58"/>
      <c r="M58"/>
      <c r="N58"/>
      <c r="O58"/>
      <c r="P58"/>
    </row>
    <row r="59" spans="1:19" s="19" customFormat="1" ht="18" customHeight="1">
      <c r="A59"/>
      <c r="B59"/>
      <c r="C59"/>
      <c r="D59"/>
      <c r="E59"/>
      <c r="F59"/>
      <c r="G59"/>
      <c r="H59"/>
      <c r="I59"/>
      <c r="J59"/>
      <c r="K59" s="478"/>
      <c r="L59"/>
      <c r="M59"/>
      <c r="N59"/>
      <c r="O59"/>
      <c r="P59"/>
    </row>
    <row r="60" spans="1:19" s="90" customFormat="1" ht="30.6" customHeight="1">
      <c r="A60"/>
      <c r="B60"/>
      <c r="C60"/>
      <c r="D60"/>
      <c r="E60"/>
      <c r="F60"/>
      <c r="G60"/>
      <c r="H60"/>
      <c r="I60"/>
      <c r="J60"/>
      <c r="K60" s="478"/>
      <c r="L60"/>
      <c r="M60"/>
      <c r="N60"/>
      <c r="O60"/>
      <c r="P60"/>
      <c r="Q60" s="89"/>
      <c r="R60" s="89"/>
      <c r="S60" s="89"/>
    </row>
    <row r="61" spans="1:19" s="90" customFormat="1" ht="30.6" customHeight="1">
      <c r="A61"/>
      <c r="B61"/>
      <c r="C61"/>
      <c r="D61"/>
      <c r="E61"/>
      <c r="F61"/>
      <c r="G61"/>
      <c r="H61"/>
      <c r="I61"/>
      <c r="J61"/>
      <c r="K61" s="478"/>
      <c r="L61"/>
      <c r="M61"/>
      <c r="N61"/>
      <c r="O61"/>
      <c r="P61"/>
      <c r="Q61" s="89"/>
      <c r="R61" s="89"/>
      <c r="S61" s="89"/>
    </row>
    <row r="62" spans="1:19" s="90" customFormat="1" ht="18" customHeight="1">
      <c r="A62"/>
      <c r="B62"/>
      <c r="C62"/>
      <c r="D62"/>
      <c r="E62"/>
      <c r="F62"/>
      <c r="G62"/>
      <c r="H62"/>
      <c r="I62"/>
      <c r="J62"/>
      <c r="K62" s="478"/>
      <c r="L62"/>
      <c r="M62"/>
      <c r="N62"/>
      <c r="O62"/>
      <c r="P62"/>
    </row>
    <row r="63" spans="1:19" s="90" customFormat="1" ht="30.6" customHeight="1">
      <c r="A63"/>
      <c r="B63"/>
      <c r="C63"/>
      <c r="D63"/>
      <c r="E63"/>
      <c r="F63"/>
      <c r="G63"/>
      <c r="H63"/>
      <c r="I63"/>
      <c r="J63"/>
      <c r="K63" s="478"/>
      <c r="L63"/>
      <c r="M63"/>
      <c r="N63"/>
      <c r="O63"/>
      <c r="P63"/>
      <c r="Q63" s="89"/>
      <c r="R63" s="89"/>
      <c r="S63" s="89"/>
    </row>
    <row r="65" ht="18" customHeight="1"/>
    <row r="66" ht="18" customHeight="1"/>
    <row r="67" ht="18" customHeight="1"/>
    <row r="68" ht="18" customHeight="1"/>
    <row r="69" ht="18" customHeight="1"/>
    <row r="70" ht="18" customHeight="1"/>
    <row r="71" ht="36" customHeight="1"/>
    <row r="72" ht="120" customHeight="1"/>
    <row r="73" ht="18" customHeight="1"/>
    <row r="74" ht="18" customHeight="1"/>
    <row r="75" ht="18" customHeight="1"/>
    <row r="76" ht="18" customHeight="1"/>
    <row r="77" ht="24" customHeight="1"/>
  </sheetData>
  <mergeCells count="25">
    <mergeCell ref="A28:P28"/>
    <mergeCell ref="A26:P27"/>
    <mergeCell ref="A29:P30"/>
    <mergeCell ref="A19:P21"/>
    <mergeCell ref="G4:G5"/>
    <mergeCell ref="H4:H5"/>
    <mergeCell ref="I4:I5"/>
    <mergeCell ref="J4:K4"/>
    <mergeCell ref="A15:P15"/>
    <mergeCell ref="E4:E5"/>
    <mergeCell ref="A10:P12"/>
    <mergeCell ref="A13:P13"/>
    <mergeCell ref="A14:P14"/>
    <mergeCell ref="L4:L5"/>
    <mergeCell ref="M4:M5"/>
    <mergeCell ref="N4:N5"/>
    <mergeCell ref="O4:O5"/>
    <mergeCell ref="P4:P5"/>
    <mergeCell ref="F4:F5"/>
    <mergeCell ref="A3:B3"/>
    <mergeCell ref="C3:D3"/>
    <mergeCell ref="A4:A5"/>
    <mergeCell ref="B4:B5"/>
    <mergeCell ref="C4:C5"/>
    <mergeCell ref="D4:D5"/>
  </mergeCells>
  <phoneticPr fontId="4"/>
  <pageMargins left="0.7" right="0.7" top="0.75" bottom="0.75" header="0.3" footer="0.3"/>
  <pageSetup paperSize="9" scale="94" orientation="landscape" r:id="rId1"/>
  <rowBreaks count="1" manualBreakCount="1">
    <brk id="31"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CFFCC"/>
  </sheetPr>
  <dimension ref="A1:AZ198"/>
  <sheetViews>
    <sheetView showGridLines="0" view="pageBreakPreview" topLeftCell="A26" zoomScaleNormal="100" zoomScaleSheetLayoutView="100" workbookViewId="0"/>
  </sheetViews>
  <sheetFormatPr defaultRowHeight="13.5"/>
  <cols>
    <col min="1" max="52" width="2.625" style="91" customWidth="1"/>
  </cols>
  <sheetData>
    <row r="1" spans="1:33" s="91" customFormat="1" ht="18" customHeight="1">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92"/>
    </row>
    <row r="2" spans="1:33" s="91" customFormat="1" ht="18" customHeight="1">
      <c r="A2" s="1372" t="s">
        <v>223</v>
      </c>
      <c r="B2" s="1372"/>
      <c r="C2" s="1372"/>
      <c r="D2" s="1372"/>
      <c r="E2" s="1372"/>
      <c r="F2" s="1372"/>
      <c r="G2" s="1372"/>
      <c r="H2" s="1372"/>
      <c r="I2" s="1372"/>
      <c r="J2" s="1372"/>
      <c r="K2" s="1372"/>
      <c r="L2" s="1372"/>
      <c r="M2" s="1372"/>
      <c r="N2" s="1372"/>
      <c r="O2" s="1372"/>
      <c r="P2" s="1372"/>
      <c r="Q2" s="1372"/>
      <c r="R2" s="1372"/>
      <c r="S2" s="1372"/>
      <c r="T2" s="1372"/>
      <c r="U2" s="1372"/>
      <c r="V2" s="1372"/>
      <c r="W2" s="1372"/>
      <c r="X2" s="1372"/>
      <c r="Y2" s="1372"/>
      <c r="Z2" s="1372"/>
      <c r="AA2" s="1372"/>
      <c r="AB2" s="1372"/>
      <c r="AC2" s="1372"/>
      <c r="AD2" s="1372"/>
      <c r="AE2" s="1372"/>
      <c r="AF2" s="1372"/>
      <c r="AG2" s="1372"/>
    </row>
    <row r="3" spans="1:33" s="91" customFormat="1" ht="18" customHeight="1">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row>
    <row r="4" spans="1:33" s="91" customFormat="1" ht="18" customHeight="1">
      <c r="A4" s="763" t="s">
        <v>224</v>
      </c>
      <c r="B4" s="763"/>
      <c r="C4" s="763"/>
      <c r="D4" s="763"/>
      <c r="E4" s="763"/>
      <c r="F4" s="763"/>
      <c r="G4" s="763"/>
      <c r="H4" s="763"/>
      <c r="I4" s="763"/>
      <c r="J4" s="763"/>
      <c r="K4" s="763"/>
      <c r="L4" s="763"/>
      <c r="M4" s="763"/>
      <c r="N4" s="763"/>
      <c r="O4" s="763"/>
      <c r="P4" s="763"/>
      <c r="Q4" s="763"/>
      <c r="R4" s="763"/>
      <c r="S4" s="763"/>
      <c r="T4" s="763"/>
      <c r="U4" s="763"/>
      <c r="V4" s="763"/>
      <c r="W4" s="763"/>
      <c r="X4" s="763"/>
      <c r="Y4" s="763"/>
      <c r="Z4" s="763"/>
      <c r="AA4" s="763"/>
      <c r="AB4" s="763"/>
      <c r="AC4" s="763"/>
      <c r="AD4" s="763"/>
      <c r="AE4" s="763"/>
      <c r="AF4" s="763"/>
      <c r="AG4" s="763"/>
    </row>
    <row r="5" spans="1:33" s="91" customFormat="1" ht="18" customHeight="1">
      <c r="A5" s="763"/>
      <c r="B5" s="763"/>
      <c r="C5" s="763"/>
      <c r="D5" s="763"/>
      <c r="E5" s="763"/>
      <c r="F5" s="763"/>
      <c r="G5" s="763"/>
      <c r="H5" s="763"/>
      <c r="I5" s="763"/>
      <c r="J5" s="763"/>
      <c r="K5" s="763"/>
      <c r="L5" s="763"/>
      <c r="M5" s="763"/>
      <c r="N5" s="763"/>
      <c r="O5" s="763"/>
      <c r="P5" s="763"/>
      <c r="Q5" s="763"/>
      <c r="R5" s="763"/>
      <c r="S5" s="763"/>
      <c r="T5" s="763"/>
      <c r="U5" s="763"/>
      <c r="V5" s="763"/>
      <c r="W5" s="763"/>
      <c r="X5" s="763"/>
      <c r="Y5" s="763"/>
      <c r="Z5" s="763"/>
      <c r="AA5" s="763"/>
      <c r="AB5" s="763"/>
      <c r="AC5" s="763"/>
      <c r="AD5" s="763"/>
      <c r="AE5" s="763"/>
      <c r="AF5" s="763"/>
      <c r="AG5" s="763"/>
    </row>
    <row r="6" spans="1:33" s="91" customFormat="1" ht="18" customHeight="1">
      <c r="A6" s="88"/>
      <c r="B6" s="88"/>
      <c r="C6" s="88"/>
      <c r="D6" s="88"/>
      <c r="E6" s="88"/>
      <c r="F6" s="88"/>
      <c r="G6" s="88"/>
      <c r="H6" s="88"/>
      <c r="I6" s="88"/>
      <c r="J6" s="88"/>
      <c r="K6" s="88"/>
      <c r="L6" s="88"/>
      <c r="M6" s="88"/>
      <c r="N6" s="88"/>
      <c r="O6" s="88"/>
      <c r="P6" s="96"/>
      <c r="Q6" s="88"/>
      <c r="R6" s="88"/>
      <c r="S6" s="88"/>
      <c r="T6" s="88"/>
      <c r="U6" s="88"/>
      <c r="V6" s="88"/>
      <c r="W6" s="88"/>
      <c r="X6" s="88"/>
      <c r="Y6" s="88"/>
      <c r="Z6" s="88"/>
      <c r="AA6" s="88"/>
      <c r="AB6" s="88"/>
      <c r="AC6" s="88"/>
      <c r="AD6" s="88"/>
      <c r="AE6" s="88"/>
      <c r="AF6" s="88"/>
      <c r="AG6" s="88"/>
    </row>
    <row r="7" spans="1:33" s="91" customFormat="1" ht="18" customHeight="1">
      <c r="A7" s="1413" t="s">
        <v>225</v>
      </c>
      <c r="B7" s="1413"/>
      <c r="C7" s="1413"/>
      <c r="D7" s="1413"/>
      <c r="E7" s="1413"/>
      <c r="F7" s="1413"/>
      <c r="G7" s="1413"/>
      <c r="H7" s="88"/>
      <c r="I7" s="88"/>
      <c r="J7" s="88"/>
      <c r="K7" s="88"/>
      <c r="L7" s="88"/>
      <c r="M7" s="88"/>
      <c r="N7" s="88"/>
      <c r="O7" s="88"/>
      <c r="P7" s="96"/>
      <c r="Q7" s="88"/>
      <c r="R7" s="88"/>
      <c r="S7" s="88"/>
      <c r="T7" s="88"/>
      <c r="U7" s="88"/>
      <c r="V7" s="88"/>
      <c r="W7" s="88"/>
      <c r="X7" s="88"/>
      <c r="Y7" s="88"/>
      <c r="Z7" s="88"/>
      <c r="AA7" s="88"/>
      <c r="AB7" s="88"/>
      <c r="AC7" s="88"/>
      <c r="AD7" s="88"/>
      <c r="AE7" s="88"/>
      <c r="AF7" s="88"/>
      <c r="AG7" s="88"/>
    </row>
    <row r="8" spans="1:33" s="91" customFormat="1" ht="18" customHeight="1">
      <c r="A8" s="88"/>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row>
    <row r="9" spans="1:33" s="91" customFormat="1" ht="18" customHeight="1">
      <c r="A9" s="88"/>
      <c r="B9" s="88"/>
      <c r="C9" s="88"/>
      <c r="D9" s="88"/>
      <c r="E9" s="88"/>
      <c r="F9" s="88"/>
      <c r="G9" s="88"/>
      <c r="H9" s="88"/>
      <c r="I9" s="88"/>
      <c r="J9" s="88"/>
      <c r="K9" s="88"/>
      <c r="L9" s="88"/>
      <c r="M9" s="88"/>
      <c r="N9" s="88"/>
      <c r="O9" s="88"/>
      <c r="P9" s="88"/>
      <c r="Q9" s="88"/>
      <c r="R9" s="88"/>
      <c r="S9" s="88"/>
      <c r="T9" s="88"/>
      <c r="U9" s="88"/>
      <c r="V9" s="757" t="s">
        <v>226</v>
      </c>
      <c r="W9" s="757"/>
      <c r="X9" s="757"/>
      <c r="Y9" s="757"/>
      <c r="Z9" s="757"/>
      <c r="AA9" s="757"/>
      <c r="AB9" s="757"/>
      <c r="AC9" s="757"/>
      <c r="AD9" s="757"/>
      <c r="AE9" s="757"/>
      <c r="AF9" s="757"/>
      <c r="AG9" s="757"/>
    </row>
    <row r="10" spans="1:33" s="91" customFormat="1" ht="18" customHeight="1">
      <c r="A10" s="88"/>
      <c r="B10" s="88"/>
      <c r="C10" s="88"/>
      <c r="D10" s="88"/>
      <c r="E10" s="88"/>
      <c r="F10" s="88"/>
      <c r="G10" s="88"/>
      <c r="H10" s="88"/>
      <c r="I10" s="88"/>
      <c r="J10" s="88"/>
      <c r="K10" s="88"/>
      <c r="L10" s="88"/>
      <c r="M10" s="88"/>
      <c r="N10" s="88"/>
      <c r="O10" s="88"/>
      <c r="P10" s="96"/>
      <c r="Q10" s="88" t="s">
        <v>227</v>
      </c>
      <c r="R10" s="88"/>
      <c r="S10" s="88"/>
      <c r="T10" s="88"/>
      <c r="U10" s="1413"/>
      <c r="V10" s="1413"/>
      <c r="W10" s="1413"/>
      <c r="X10" s="1413"/>
      <c r="Y10" s="1413"/>
      <c r="Z10" s="1413"/>
      <c r="AA10" s="1413"/>
      <c r="AB10" s="1413"/>
      <c r="AC10" s="1413"/>
      <c r="AD10" s="1413"/>
      <c r="AE10" s="1413"/>
      <c r="AF10" s="1413"/>
      <c r="AG10" s="88"/>
    </row>
    <row r="11" spans="1:33" s="91" customFormat="1" ht="18" customHeight="1">
      <c r="A11" s="88"/>
      <c r="B11" s="88"/>
      <c r="C11" s="88"/>
      <c r="D11" s="88"/>
      <c r="E11" s="88"/>
      <c r="F11" s="88"/>
      <c r="G11" s="88"/>
      <c r="H11" s="88"/>
      <c r="I11" s="88"/>
      <c r="J11" s="88"/>
      <c r="K11" s="88"/>
      <c r="L11" s="88"/>
      <c r="M11" s="88"/>
      <c r="N11" s="88"/>
      <c r="O11" s="88"/>
      <c r="P11" s="96"/>
      <c r="Q11" s="88" t="s">
        <v>228</v>
      </c>
      <c r="R11" s="88"/>
      <c r="S11" s="88"/>
      <c r="T11" s="88"/>
      <c r="U11" s="1413"/>
      <c r="V11" s="1413"/>
      <c r="W11" s="1413"/>
      <c r="X11" s="1413"/>
      <c r="Y11" s="1413"/>
      <c r="Z11" s="1413"/>
      <c r="AA11" s="1413"/>
      <c r="AB11" s="1413"/>
      <c r="AC11" s="1413"/>
      <c r="AD11" s="1413"/>
      <c r="AE11" s="1413"/>
      <c r="AF11" s="1413"/>
      <c r="AG11" s="88"/>
    </row>
    <row r="12" spans="1:33" s="91" customFormat="1" ht="18" customHeight="1">
      <c r="A12" s="88"/>
      <c r="B12" s="88"/>
      <c r="C12" s="88"/>
      <c r="D12" s="88"/>
      <c r="E12" s="88"/>
      <c r="F12" s="88"/>
      <c r="G12" s="88"/>
      <c r="H12" s="88"/>
      <c r="I12" s="88"/>
      <c r="J12" s="88"/>
      <c r="K12" s="88"/>
      <c r="L12" s="88"/>
      <c r="M12" s="88"/>
      <c r="N12" s="88"/>
      <c r="O12" s="88"/>
      <c r="P12" s="88"/>
      <c r="Q12" s="88"/>
      <c r="R12" s="88"/>
      <c r="S12" s="88"/>
      <c r="T12" s="88"/>
      <c r="U12" s="88"/>
      <c r="V12" s="757" t="s">
        <v>229</v>
      </c>
      <c r="W12" s="757"/>
      <c r="X12" s="757"/>
      <c r="Y12" s="757"/>
      <c r="Z12" s="757"/>
      <c r="AA12" s="757"/>
      <c r="AB12" s="757"/>
      <c r="AC12" s="757"/>
      <c r="AD12" s="757"/>
      <c r="AE12" s="757"/>
      <c r="AF12" s="757"/>
      <c r="AG12" s="757"/>
    </row>
    <row r="13" spans="1:33" s="91" customFormat="1" ht="18" customHeight="1">
      <c r="A13" s="88"/>
      <c r="B13" s="88"/>
      <c r="C13" s="88"/>
      <c r="D13" s="88"/>
      <c r="E13" s="88"/>
      <c r="F13" s="88"/>
      <c r="G13" s="88"/>
      <c r="H13" s="88"/>
      <c r="I13" s="88"/>
      <c r="J13" s="88"/>
      <c r="K13" s="88"/>
      <c r="L13" s="88"/>
      <c r="M13" s="88"/>
      <c r="N13" s="88"/>
      <c r="O13" s="88"/>
      <c r="P13" s="96"/>
      <c r="Q13" s="88" t="s">
        <v>227</v>
      </c>
      <c r="R13" s="88"/>
      <c r="S13" s="88"/>
      <c r="T13" s="88"/>
      <c r="U13" s="1413"/>
      <c r="V13" s="1413"/>
      <c r="W13" s="1413"/>
      <c r="X13" s="1413"/>
      <c r="Y13" s="1413"/>
      <c r="Z13" s="1413"/>
      <c r="AA13" s="1413"/>
      <c r="AB13" s="1413"/>
      <c r="AC13" s="1413"/>
      <c r="AD13" s="1413"/>
      <c r="AE13" s="1413"/>
      <c r="AF13" s="1413"/>
      <c r="AG13" s="88"/>
    </row>
    <row r="14" spans="1:33" s="91" customFormat="1" ht="18" customHeight="1">
      <c r="A14" s="88"/>
      <c r="B14" s="88"/>
      <c r="C14" s="88"/>
      <c r="D14" s="88"/>
      <c r="E14" s="88"/>
      <c r="F14" s="88"/>
      <c r="G14" s="88"/>
      <c r="H14" s="88"/>
      <c r="I14" s="88"/>
      <c r="J14" s="88"/>
      <c r="K14" s="88"/>
      <c r="L14" s="88"/>
      <c r="M14" s="88"/>
      <c r="N14" s="88"/>
      <c r="O14" s="88"/>
      <c r="P14" s="88"/>
      <c r="Q14" s="88" t="s">
        <v>230</v>
      </c>
      <c r="R14" s="88"/>
      <c r="S14" s="88"/>
      <c r="T14" s="88"/>
      <c r="U14" s="1413"/>
      <c r="V14" s="1413"/>
      <c r="W14" s="1413"/>
      <c r="X14" s="1413"/>
      <c r="Y14" s="1413"/>
      <c r="Z14" s="1413"/>
      <c r="AA14" s="1413"/>
      <c r="AB14" s="1413"/>
      <c r="AC14" s="1413"/>
      <c r="AD14" s="1413"/>
      <c r="AE14" s="1413"/>
      <c r="AF14" s="1413"/>
      <c r="AG14" s="88"/>
    </row>
    <row r="15" spans="1:33" s="91" customFormat="1" ht="18" customHeight="1">
      <c r="A15" s="88"/>
      <c r="B15" s="88"/>
      <c r="C15" s="88"/>
      <c r="D15" s="88"/>
      <c r="E15" s="88"/>
      <c r="F15" s="88"/>
      <c r="G15" s="88"/>
      <c r="H15" s="88"/>
      <c r="I15" s="88"/>
      <c r="J15" s="88"/>
      <c r="K15" s="88"/>
      <c r="L15" s="88"/>
      <c r="M15" s="88"/>
      <c r="N15" s="88"/>
      <c r="O15" s="88"/>
      <c r="P15" s="96"/>
      <c r="Q15" s="88"/>
      <c r="R15" s="88"/>
      <c r="S15" s="88"/>
      <c r="T15" s="88"/>
      <c r="U15" s="88"/>
      <c r="V15" s="88"/>
      <c r="W15" s="88"/>
      <c r="X15" s="88"/>
      <c r="Y15" s="88"/>
      <c r="Z15" s="88"/>
      <c r="AA15" s="88"/>
      <c r="AB15" s="88"/>
      <c r="AC15" s="88"/>
      <c r="AD15" s="88"/>
      <c r="AE15" s="88"/>
      <c r="AF15" s="88"/>
      <c r="AG15" s="88"/>
    </row>
    <row r="16" spans="1:33" s="91" customFormat="1" ht="18" customHeight="1">
      <c r="A16" s="93" t="s">
        <v>231</v>
      </c>
      <c r="B16" s="88"/>
      <c r="C16" s="88"/>
      <c r="D16" s="88"/>
      <c r="E16" s="88"/>
      <c r="F16" s="88"/>
      <c r="G16" s="88"/>
      <c r="H16" s="88"/>
      <c r="I16" s="88"/>
      <c r="J16" s="88"/>
      <c r="K16" s="88"/>
      <c r="L16" s="88"/>
      <c r="M16" s="88"/>
      <c r="N16" s="88"/>
      <c r="O16" s="88"/>
      <c r="P16" s="96"/>
      <c r="Q16" s="88"/>
      <c r="R16" s="88"/>
      <c r="S16" s="88"/>
      <c r="T16" s="88"/>
      <c r="U16" s="88"/>
      <c r="V16" s="88"/>
      <c r="W16" s="88"/>
      <c r="X16" s="88"/>
      <c r="Y16" s="88"/>
      <c r="Z16" s="88"/>
      <c r="AA16" s="88"/>
      <c r="AB16" s="88"/>
      <c r="AC16" s="88"/>
      <c r="AD16" s="88"/>
      <c r="AE16" s="88"/>
      <c r="AF16" s="88"/>
      <c r="AG16" s="88"/>
    </row>
    <row r="17" spans="1:33" s="91" customFormat="1" ht="18" customHeight="1">
      <c r="A17" s="88"/>
      <c r="B17" s="763" t="s">
        <v>232</v>
      </c>
      <c r="C17" s="763"/>
      <c r="D17" s="763"/>
      <c r="E17" s="763"/>
      <c r="F17" s="763"/>
      <c r="G17" s="763"/>
      <c r="H17" s="763"/>
      <c r="I17" s="763"/>
      <c r="J17" s="763"/>
      <c r="K17" s="763"/>
      <c r="L17" s="763"/>
      <c r="M17" s="763"/>
      <c r="N17" s="763"/>
      <c r="O17" s="763"/>
      <c r="P17" s="763"/>
      <c r="Q17" s="763"/>
      <c r="R17" s="763"/>
      <c r="S17" s="763"/>
      <c r="T17" s="763"/>
      <c r="U17" s="763"/>
      <c r="V17" s="763"/>
      <c r="W17" s="763"/>
      <c r="X17" s="763"/>
      <c r="Y17" s="763"/>
      <c r="Z17" s="763"/>
      <c r="AA17" s="763"/>
      <c r="AB17" s="763"/>
      <c r="AC17" s="763"/>
      <c r="AD17" s="763"/>
      <c r="AE17" s="763"/>
      <c r="AF17" s="763"/>
      <c r="AG17" s="763"/>
    </row>
    <row r="18" spans="1:33" s="91" customFormat="1" ht="18" customHeight="1">
      <c r="A18" s="88"/>
      <c r="B18" s="763"/>
      <c r="C18" s="763"/>
      <c r="D18" s="763"/>
      <c r="E18" s="763"/>
      <c r="F18" s="763"/>
      <c r="G18" s="763"/>
      <c r="H18" s="763"/>
      <c r="I18" s="763"/>
      <c r="J18" s="763"/>
      <c r="K18" s="763"/>
      <c r="L18" s="763"/>
      <c r="M18" s="763"/>
      <c r="N18" s="763"/>
      <c r="O18" s="763"/>
      <c r="P18" s="763"/>
      <c r="Q18" s="763"/>
      <c r="R18" s="763"/>
      <c r="S18" s="763"/>
      <c r="T18" s="763"/>
      <c r="U18" s="763"/>
      <c r="V18" s="763"/>
      <c r="W18" s="763"/>
      <c r="X18" s="763"/>
      <c r="Y18" s="763"/>
      <c r="Z18" s="763"/>
      <c r="AA18" s="763"/>
      <c r="AB18" s="763"/>
      <c r="AC18" s="763"/>
      <c r="AD18" s="763"/>
      <c r="AE18" s="763"/>
      <c r="AF18" s="763"/>
      <c r="AG18" s="763"/>
    </row>
    <row r="19" spans="1:33" s="91" customFormat="1" ht="18" customHeight="1">
      <c r="A19" s="88"/>
      <c r="B19" s="757" t="s">
        <v>233</v>
      </c>
      <c r="C19" s="757"/>
      <c r="D19" s="757"/>
      <c r="E19" s="757"/>
      <c r="F19" s="757"/>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row>
    <row r="20" spans="1:33" s="91" customFormat="1" ht="18" customHeight="1">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row>
    <row r="21" spans="1:33" s="91" customFormat="1" ht="18" customHeight="1">
      <c r="A21" s="93" t="s">
        <v>234</v>
      </c>
      <c r="B21" s="88"/>
      <c r="C21" s="88"/>
      <c r="D21" s="88"/>
      <c r="E21" s="88"/>
      <c r="F21" s="88"/>
      <c r="G21" s="88"/>
      <c r="H21" s="88"/>
      <c r="I21" s="88"/>
      <c r="J21" s="88"/>
      <c r="K21" s="88"/>
      <c r="L21" s="88"/>
      <c r="M21" s="88"/>
      <c r="N21" s="88"/>
      <c r="O21" s="88"/>
      <c r="P21" s="96"/>
      <c r="Q21" s="88"/>
      <c r="R21" s="88"/>
      <c r="S21" s="88"/>
      <c r="T21" s="88"/>
      <c r="U21" s="88"/>
      <c r="V21" s="88"/>
      <c r="W21" s="88"/>
      <c r="X21" s="88"/>
      <c r="Y21" s="88"/>
      <c r="Z21" s="88"/>
      <c r="AA21" s="88"/>
      <c r="AB21" s="88"/>
      <c r="AC21" s="88"/>
      <c r="AD21" s="88"/>
      <c r="AE21" s="88"/>
      <c r="AF21" s="88"/>
      <c r="AG21" s="88"/>
    </row>
    <row r="22" spans="1:33" s="91" customFormat="1" ht="18" customHeight="1">
      <c r="A22" s="88"/>
      <c r="B22" s="763" t="s">
        <v>235</v>
      </c>
      <c r="C22" s="763"/>
      <c r="D22" s="763"/>
      <c r="E22" s="763"/>
      <c r="F22" s="763"/>
      <c r="G22" s="763"/>
      <c r="H22" s="763"/>
      <c r="I22" s="763"/>
      <c r="J22" s="763"/>
      <c r="K22" s="763"/>
      <c r="L22" s="763"/>
      <c r="M22" s="763"/>
      <c r="N22" s="763"/>
      <c r="O22" s="763"/>
      <c r="P22" s="763"/>
      <c r="Q22" s="763"/>
      <c r="R22" s="763"/>
      <c r="S22" s="763"/>
      <c r="T22" s="763"/>
      <c r="U22" s="763"/>
      <c r="V22" s="763"/>
      <c r="W22" s="763"/>
      <c r="X22" s="763"/>
      <c r="Y22" s="763"/>
      <c r="Z22" s="763"/>
      <c r="AA22" s="763"/>
      <c r="AB22" s="763"/>
      <c r="AC22" s="763"/>
      <c r="AD22" s="763"/>
      <c r="AE22" s="763"/>
      <c r="AF22" s="763"/>
      <c r="AG22" s="763"/>
    </row>
    <row r="23" spans="1:33" s="91" customFormat="1" ht="18" customHeight="1">
      <c r="A23" s="88"/>
      <c r="B23" s="763"/>
      <c r="C23" s="763"/>
      <c r="D23" s="763"/>
      <c r="E23" s="763"/>
      <c r="F23" s="763"/>
      <c r="G23" s="763"/>
      <c r="H23" s="763"/>
      <c r="I23" s="763"/>
      <c r="J23" s="763"/>
      <c r="K23" s="763"/>
      <c r="L23" s="763"/>
      <c r="M23" s="763"/>
      <c r="N23" s="763"/>
      <c r="O23" s="763"/>
      <c r="P23" s="763"/>
      <c r="Q23" s="763"/>
      <c r="R23" s="763"/>
      <c r="S23" s="763"/>
      <c r="T23" s="763"/>
      <c r="U23" s="763"/>
      <c r="V23" s="763"/>
      <c r="W23" s="763"/>
      <c r="X23" s="763"/>
      <c r="Y23" s="763"/>
      <c r="Z23" s="763"/>
      <c r="AA23" s="763"/>
      <c r="AB23" s="763"/>
      <c r="AC23" s="763"/>
      <c r="AD23" s="763"/>
      <c r="AE23" s="763"/>
      <c r="AF23" s="763"/>
      <c r="AG23" s="763"/>
    </row>
    <row r="24" spans="1:33" s="91" customFormat="1" ht="18" customHeight="1">
      <c r="A24" s="88"/>
      <c r="B24" s="88"/>
      <c r="C24" s="88"/>
      <c r="D24" s="88"/>
      <c r="E24" s="88"/>
      <c r="F24" s="88"/>
      <c r="G24" s="88"/>
      <c r="H24" s="88"/>
      <c r="I24" s="88"/>
      <c r="J24" s="88"/>
      <c r="K24" s="88"/>
      <c r="L24" s="88"/>
      <c r="M24" s="88"/>
      <c r="N24" s="88"/>
      <c r="O24" s="88"/>
      <c r="P24" s="96"/>
      <c r="Q24" s="88"/>
      <c r="R24" s="88"/>
      <c r="S24" s="88"/>
      <c r="T24" s="88"/>
      <c r="U24" s="88"/>
      <c r="V24" s="88"/>
      <c r="W24" s="88"/>
      <c r="X24" s="88"/>
      <c r="Y24" s="88"/>
      <c r="Z24" s="88"/>
      <c r="AA24" s="88"/>
      <c r="AB24" s="88"/>
      <c r="AC24" s="88"/>
      <c r="AD24" s="88"/>
      <c r="AE24" s="88"/>
      <c r="AF24" s="88"/>
      <c r="AG24" s="88"/>
    </row>
    <row r="25" spans="1:33" s="91" customFormat="1" ht="18" customHeight="1">
      <c r="A25" s="93" t="s">
        <v>236</v>
      </c>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row>
    <row r="26" spans="1:33" s="91" customFormat="1" ht="18" customHeight="1">
      <c r="A26" s="88"/>
      <c r="B26" s="1434" t="s">
        <v>237</v>
      </c>
      <c r="C26" s="1434"/>
      <c r="D26" s="1434"/>
      <c r="E26" s="1434"/>
      <c r="F26" s="1434"/>
      <c r="G26" s="1434"/>
      <c r="H26" s="1434"/>
      <c r="I26" s="1434"/>
      <c r="J26" s="1434"/>
      <c r="K26" s="1434"/>
      <c r="L26" s="1434"/>
      <c r="M26" s="1434"/>
      <c r="N26" s="1434"/>
      <c r="O26" s="1434"/>
      <c r="P26" s="1434"/>
      <c r="Q26" s="1434"/>
      <c r="R26" s="1434"/>
      <c r="S26" s="1434"/>
      <c r="T26" s="1434"/>
      <c r="U26" s="1434"/>
      <c r="V26" s="1434"/>
      <c r="W26" s="1434"/>
      <c r="X26" s="1434"/>
      <c r="Y26" s="1434"/>
      <c r="Z26" s="1434"/>
      <c r="AA26" s="1434"/>
      <c r="AB26" s="1434"/>
      <c r="AC26" s="1434"/>
      <c r="AD26" s="1434"/>
      <c r="AE26" s="1434"/>
      <c r="AF26" s="1434"/>
      <c r="AG26" s="1434"/>
    </row>
    <row r="27" spans="1:33" s="91" customFormat="1" ht="18" customHeight="1">
      <c r="A27" s="88"/>
      <c r="B27" s="1434"/>
      <c r="C27" s="1434"/>
      <c r="D27" s="1434"/>
      <c r="E27" s="1434"/>
      <c r="F27" s="1434"/>
      <c r="G27" s="1434"/>
      <c r="H27" s="1434"/>
      <c r="I27" s="1434"/>
      <c r="J27" s="1434"/>
      <c r="K27" s="1434"/>
      <c r="L27" s="1434"/>
      <c r="M27" s="1434"/>
      <c r="N27" s="1434"/>
      <c r="O27" s="1434"/>
      <c r="P27" s="1434"/>
      <c r="Q27" s="1434"/>
      <c r="R27" s="1434"/>
      <c r="S27" s="1434"/>
      <c r="T27" s="1434"/>
      <c r="U27" s="1434"/>
      <c r="V27" s="1434"/>
      <c r="W27" s="1434"/>
      <c r="X27" s="1434"/>
      <c r="Y27" s="1434"/>
      <c r="Z27" s="1434"/>
      <c r="AA27" s="1434"/>
      <c r="AB27" s="1434"/>
      <c r="AC27" s="1434"/>
      <c r="AD27" s="1434"/>
      <c r="AE27" s="1434"/>
      <c r="AF27" s="1434"/>
      <c r="AG27" s="1434"/>
    </row>
    <row r="28" spans="1:33" s="91" customFormat="1" ht="18" customHeight="1">
      <c r="A28" s="88"/>
      <c r="B28" s="88"/>
      <c r="C28" s="88"/>
      <c r="D28" s="88"/>
      <c r="E28" s="88"/>
      <c r="F28" s="88"/>
      <c r="G28" s="88"/>
      <c r="H28" s="88"/>
      <c r="I28" s="88"/>
      <c r="J28" s="88"/>
      <c r="K28" s="88"/>
      <c r="L28" s="88"/>
      <c r="M28" s="88"/>
      <c r="N28" s="88"/>
      <c r="O28" s="88"/>
      <c r="P28" s="96"/>
      <c r="Q28" s="88"/>
      <c r="R28" s="88"/>
      <c r="S28" s="88"/>
      <c r="T28" s="88"/>
      <c r="U28" s="88"/>
      <c r="V28" s="88"/>
      <c r="W28" s="88"/>
      <c r="X28" s="88"/>
      <c r="Y28" s="88"/>
      <c r="Z28" s="88"/>
      <c r="AA28" s="88"/>
      <c r="AB28" s="88"/>
      <c r="AC28" s="88"/>
      <c r="AD28" s="88"/>
      <c r="AE28" s="88"/>
      <c r="AF28" s="88"/>
      <c r="AG28" s="88"/>
    </row>
    <row r="29" spans="1:33" s="91" customFormat="1" ht="18" customHeight="1">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row>
    <row r="30" spans="1:33" s="91" customFormat="1" ht="18" customHeight="1">
      <c r="A30" s="88" t="s">
        <v>238</v>
      </c>
      <c r="B30" s="88"/>
      <c r="C30" s="88"/>
      <c r="D30" s="88"/>
      <c r="E30" s="88"/>
      <c r="F30" s="88"/>
      <c r="G30" s="88"/>
      <c r="H30" s="88"/>
      <c r="I30" s="88"/>
      <c r="J30" s="88"/>
      <c r="K30" s="88"/>
      <c r="L30" s="88"/>
      <c r="M30" s="88"/>
      <c r="N30" s="88"/>
      <c r="O30" s="88"/>
      <c r="P30" s="96"/>
      <c r="Q30" s="88"/>
      <c r="R30" s="88"/>
      <c r="S30" s="88"/>
      <c r="T30" s="88"/>
      <c r="U30" s="88"/>
      <c r="V30" s="88"/>
      <c r="W30" s="88"/>
      <c r="X30" s="88"/>
      <c r="Y30" s="88"/>
      <c r="Z30" s="88"/>
      <c r="AA30" s="88"/>
      <c r="AB30" s="88"/>
      <c r="AC30" s="88"/>
      <c r="AD30" s="88"/>
      <c r="AE30" s="88"/>
      <c r="AF30" s="88"/>
      <c r="AG30" s="88"/>
    </row>
    <row r="31" spans="1:33" s="91" customFormat="1" ht="54" customHeight="1">
      <c r="A31" s="88"/>
      <c r="B31" s="1325" t="s">
        <v>211</v>
      </c>
      <c r="C31" s="1325"/>
      <c r="D31" s="1325"/>
      <c r="E31" s="1325" t="s">
        <v>239</v>
      </c>
      <c r="F31" s="1325"/>
      <c r="G31" s="1325"/>
      <c r="H31" s="1325" t="s">
        <v>240</v>
      </c>
      <c r="I31" s="1325"/>
      <c r="J31" s="1325"/>
      <c r="K31" s="970" t="s">
        <v>241</v>
      </c>
      <c r="L31" s="1325"/>
      <c r="M31" s="1325"/>
      <c r="N31" s="1325" t="s">
        <v>242</v>
      </c>
      <c r="O31" s="1325"/>
      <c r="P31" s="1325"/>
      <c r="Q31" s="970" t="s">
        <v>243</v>
      </c>
      <c r="R31" s="1325"/>
      <c r="S31" s="1325"/>
      <c r="T31" s="1325" t="s">
        <v>244</v>
      </c>
      <c r="U31" s="1325"/>
      <c r="V31" s="1325"/>
      <c r="W31" s="970" t="s">
        <v>245</v>
      </c>
      <c r="X31" s="1325"/>
      <c r="Y31" s="1325"/>
      <c r="Z31" s="970" t="s">
        <v>246</v>
      </c>
      <c r="AA31" s="1325"/>
      <c r="AB31" s="1325"/>
      <c r="AC31" s="970" t="s">
        <v>247</v>
      </c>
      <c r="AD31" s="1325"/>
      <c r="AE31" s="1325"/>
      <c r="AF31" s="88"/>
      <c r="AG31" s="88"/>
    </row>
    <row r="32" spans="1:33" s="91" customFormat="1" ht="54" customHeight="1">
      <c r="A32" s="88"/>
      <c r="B32" s="1435"/>
      <c r="C32" s="1435"/>
      <c r="D32" s="1435"/>
      <c r="E32" s="1435"/>
      <c r="F32" s="1435"/>
      <c r="G32" s="1435"/>
      <c r="H32" s="1435"/>
      <c r="I32" s="1435"/>
      <c r="J32" s="1435"/>
      <c r="K32" s="1435"/>
      <c r="L32" s="1435"/>
      <c r="M32" s="1435"/>
      <c r="N32" s="1435"/>
      <c r="O32" s="1435"/>
      <c r="P32" s="1435"/>
      <c r="Q32" s="1436" t="s">
        <v>248</v>
      </c>
      <c r="R32" s="1436"/>
      <c r="S32" s="1436"/>
      <c r="T32" s="1436" t="s">
        <v>249</v>
      </c>
      <c r="U32" s="1436"/>
      <c r="V32" s="1436"/>
      <c r="W32" s="1435"/>
      <c r="X32" s="1435"/>
      <c r="Y32" s="1435"/>
      <c r="Z32" s="1435"/>
      <c r="AA32" s="1435"/>
      <c r="AB32" s="1435"/>
      <c r="AC32" s="1435"/>
      <c r="AD32" s="1435"/>
      <c r="AE32" s="1435"/>
      <c r="AF32" s="88"/>
      <c r="AG32" s="88"/>
    </row>
    <row r="33" spans="1:33" s="91" customFormat="1" ht="54" customHeight="1">
      <c r="A33" s="88"/>
      <c r="B33" s="1437"/>
      <c r="C33" s="1437"/>
      <c r="D33" s="1437"/>
      <c r="E33" s="1437"/>
      <c r="F33" s="1437"/>
      <c r="G33" s="1437"/>
      <c r="H33" s="1437"/>
      <c r="I33" s="1437"/>
      <c r="J33" s="1437"/>
      <c r="K33" s="1437"/>
      <c r="L33" s="1437"/>
      <c r="M33" s="1437"/>
      <c r="N33" s="1437"/>
      <c r="O33" s="1437"/>
      <c r="P33" s="1437"/>
      <c r="Q33" s="1437"/>
      <c r="R33" s="1437"/>
      <c r="S33" s="1437"/>
      <c r="T33" s="1438" t="s">
        <v>250</v>
      </c>
      <c r="U33" s="1438"/>
      <c r="V33" s="1438"/>
      <c r="W33" s="1437"/>
      <c r="X33" s="1437"/>
      <c r="Y33" s="1437"/>
      <c r="Z33" s="1437"/>
      <c r="AA33" s="1437"/>
      <c r="AB33" s="1437"/>
      <c r="AC33" s="1437"/>
      <c r="AD33" s="1437"/>
      <c r="AE33" s="1437"/>
      <c r="AF33" s="88"/>
      <c r="AG33" s="88"/>
    </row>
    <row r="34" spans="1:33" s="91" customFormat="1" ht="72" customHeight="1">
      <c r="A34" s="88"/>
      <c r="B34" s="1439"/>
      <c r="C34" s="1439"/>
      <c r="D34" s="1439"/>
      <c r="E34" s="1439"/>
      <c r="F34" s="1439"/>
      <c r="G34" s="1439"/>
      <c r="H34" s="1439"/>
      <c r="I34" s="1439"/>
      <c r="J34" s="1439"/>
      <c r="K34" s="1439"/>
      <c r="L34" s="1439"/>
      <c r="M34" s="1439"/>
      <c r="N34" s="1439"/>
      <c r="O34" s="1439"/>
      <c r="P34" s="1439"/>
      <c r="Q34" s="1439"/>
      <c r="R34" s="1439"/>
      <c r="S34" s="1439"/>
      <c r="T34" s="1439"/>
      <c r="U34" s="1439"/>
      <c r="V34" s="1439"/>
      <c r="W34" s="1439"/>
      <c r="X34" s="1439"/>
      <c r="Y34" s="1439"/>
      <c r="Z34" s="1439"/>
      <c r="AA34" s="1439"/>
      <c r="AB34" s="1439"/>
      <c r="AC34" s="1439"/>
      <c r="AD34" s="1439"/>
      <c r="AE34" s="1439"/>
      <c r="AF34" s="88"/>
      <c r="AG34" s="88"/>
    </row>
    <row r="35" spans="1:33" s="91" customFormat="1" ht="18" customHeight="1">
      <c r="A35" s="88"/>
      <c r="B35" s="1440" t="s">
        <v>251</v>
      </c>
      <c r="C35" s="1440"/>
      <c r="D35" s="1440"/>
      <c r="E35" s="1440"/>
      <c r="F35" s="1440"/>
      <c r="G35" s="1440"/>
      <c r="H35" s="1440"/>
      <c r="I35" s="1440"/>
      <c r="J35" s="1440"/>
      <c r="K35" s="1440"/>
      <c r="L35" s="1440"/>
      <c r="M35" s="1440"/>
      <c r="N35" s="1440"/>
      <c r="O35" s="1440"/>
      <c r="P35" s="1440"/>
      <c r="Q35" s="1440"/>
      <c r="R35" s="1440"/>
      <c r="S35" s="1440"/>
      <c r="T35" s="1440"/>
      <c r="U35" s="1440"/>
      <c r="V35" s="1440"/>
      <c r="W35" s="1440"/>
      <c r="X35" s="1440"/>
      <c r="Y35" s="1440"/>
      <c r="Z35" s="1440"/>
      <c r="AA35" s="1440"/>
      <c r="AB35" s="1440"/>
      <c r="AC35" s="1440"/>
      <c r="AD35" s="1440"/>
      <c r="AE35" s="1440"/>
      <c r="AF35" s="88"/>
      <c r="AG35" s="88"/>
    </row>
    <row r="36" spans="1:33" s="91" customFormat="1" ht="18" customHeight="1">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row>
    <row r="37" spans="1:33" s="91" customFormat="1" ht="18" customHeight="1">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row>
    <row r="38" spans="1:33" s="91" customFormat="1" ht="18" customHeight="1">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row>
    <row r="39" spans="1:33" s="91" customFormat="1" ht="18" customHeight="1">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row>
    <row r="40" spans="1:33" s="91" customFormat="1" ht="18" customHeight="1">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row>
    <row r="41" spans="1:33" s="91" customFormat="1" ht="18" customHeight="1">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row>
    <row r="42" spans="1:33" s="91" customFormat="1" ht="18" customHeight="1">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row>
    <row r="43" spans="1:33" s="91" customFormat="1" ht="18" customHeight="1">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row>
    <row r="44" spans="1:33" s="91" customFormat="1" ht="24" customHeight="1"/>
    <row r="45" spans="1:33" s="91" customFormat="1" ht="24" customHeight="1"/>
    <row r="46" spans="1:33" s="91" customFormat="1" ht="24" customHeight="1"/>
    <row r="47" spans="1:33" s="91" customFormat="1" ht="24" customHeight="1"/>
    <row r="48" spans="1:33" s="91" customFormat="1" ht="24" customHeight="1"/>
    <row r="49" s="91" customFormat="1" ht="24" customHeight="1"/>
    <row r="50" s="91" customFormat="1" ht="15.6" customHeight="1"/>
    <row r="51" s="91" customFormat="1" ht="15.6" customHeight="1"/>
    <row r="52" s="91" customFormat="1" ht="15.6" customHeight="1"/>
    <row r="53" s="91" customFormat="1" ht="15.6" customHeight="1"/>
    <row r="54" s="91" customFormat="1" ht="24" customHeight="1"/>
    <row r="55" s="91" customFormat="1" ht="24" customHeight="1"/>
    <row r="56" s="91" customFormat="1" ht="15.6" customHeight="1"/>
    <row r="57" s="91" customFormat="1" ht="15.6" customHeight="1"/>
    <row r="58" s="91" customFormat="1" ht="46.5" customHeight="1"/>
    <row r="59" s="91" customFormat="1" ht="15.6" customHeight="1"/>
    <row r="60" s="91" customFormat="1" ht="15.6" customHeight="1"/>
    <row r="61" s="91" customFormat="1" ht="15.6" customHeight="1"/>
    <row r="62" s="91" customFormat="1" ht="15.6" customHeight="1"/>
    <row r="63" s="91" customFormat="1" ht="15.6" customHeight="1"/>
    <row r="64" s="91" customFormat="1" ht="15.6" customHeight="1"/>
    <row r="65" s="91" customFormat="1" ht="15.6" customHeight="1"/>
    <row r="66" s="91" customFormat="1" ht="15.6" customHeight="1"/>
    <row r="67" s="91" customFormat="1" ht="15.6" customHeight="1"/>
    <row r="68" s="91" customFormat="1" ht="15.6" customHeight="1"/>
    <row r="69" s="91" customFormat="1" ht="15.6" customHeight="1"/>
    <row r="70" s="91" customFormat="1" ht="15.6" customHeight="1"/>
    <row r="71" s="91" customFormat="1" ht="24" customHeight="1"/>
    <row r="72" s="91" customFormat="1" ht="72" customHeight="1"/>
    <row r="73" s="91" customFormat="1" ht="15.6" customHeight="1"/>
    <row r="74" s="91" customFormat="1" ht="15.6" customHeight="1"/>
    <row r="75" s="91" customFormat="1" ht="15.6" customHeight="1"/>
    <row r="76" s="91" customFormat="1" ht="15.6" customHeight="1"/>
    <row r="77" s="91" customFormat="1" ht="15.6" customHeight="1"/>
    <row r="78" s="91" customFormat="1" ht="15.6" customHeight="1"/>
    <row r="79" s="91" customFormat="1" ht="13.5" customHeight="1"/>
    <row r="80" s="91" customFormat="1" ht="54" customHeight="1"/>
    <row r="81" spans="1:33" s="91" customFormat="1" ht="36" customHeight="1"/>
    <row r="82" spans="1:33" s="96" customFormat="1" ht="36" customHeight="1">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3" s="91" customFormat="1"/>
    <row r="84" spans="1:33" s="91" customFormat="1" ht="13.5" customHeight="1"/>
    <row r="85" spans="1:33" s="91" customFormat="1" ht="13.5" customHeight="1"/>
    <row r="86" spans="1:33" s="91" customFormat="1" ht="13.5" customHeight="1"/>
    <row r="87" spans="1:33" s="91" customFormat="1" ht="13.5" customHeight="1"/>
    <row r="88" spans="1:33" s="91" customFormat="1" ht="13.5" customHeight="1"/>
    <row r="89" spans="1:33" s="91" customFormat="1" ht="13.5" customHeight="1"/>
    <row r="90" spans="1:33" s="91" customFormat="1" ht="13.5" customHeight="1"/>
    <row r="91" spans="1:33" s="91" customFormat="1" ht="13.5" customHeight="1"/>
    <row r="92" spans="1:33" s="91" customFormat="1" ht="27" customHeight="1"/>
    <row r="93" spans="1:33" s="91" customFormat="1" ht="13.5" customHeight="1"/>
    <row r="94" spans="1:33" s="91" customFormat="1" ht="13.5" customHeight="1"/>
    <row r="95" spans="1:33" s="91" customFormat="1" ht="13.5" customHeight="1"/>
    <row r="96" spans="1:33" s="91" customFormat="1" ht="13.5" customHeight="1"/>
    <row r="97" s="91" customFormat="1" ht="13.5" customHeight="1"/>
    <row r="98" s="91" customFormat="1"/>
    <row r="99" s="91" customFormat="1" ht="13.5" customHeight="1"/>
    <row r="100" s="91" customFormat="1" ht="13.5" customHeight="1"/>
    <row r="101" s="91" customFormat="1" ht="13.5" customHeight="1"/>
    <row r="102" s="91" customFormat="1" ht="13.5" customHeight="1"/>
    <row r="103" s="91" customFormat="1" ht="13.5" customHeight="1"/>
    <row r="104" s="91" customFormat="1" ht="13.5" customHeight="1"/>
    <row r="105" s="91" customFormat="1" ht="13.5" customHeight="1"/>
    <row r="106" s="91" customFormat="1" ht="13.5" customHeight="1"/>
    <row r="107" s="91" customFormat="1" ht="13.5" customHeight="1"/>
    <row r="108" s="91" customFormat="1" ht="13.5" customHeight="1"/>
    <row r="109" s="91" customFormat="1" ht="13.5" customHeight="1"/>
    <row r="110" s="91" customFormat="1" ht="13.5" customHeight="1"/>
    <row r="111" s="91" customFormat="1" ht="27" customHeight="1"/>
    <row r="112" s="91" customFormat="1" ht="13.5" customHeight="1"/>
    <row r="113" s="91" customFormat="1" ht="27" customHeight="1"/>
    <row r="114" s="91" customFormat="1" ht="13.5" customHeight="1"/>
    <row r="115" s="91" customFormat="1" ht="13.5" customHeight="1"/>
    <row r="116" s="91" customFormat="1" ht="13.5" customHeight="1"/>
    <row r="117" s="91" customFormat="1" ht="13.5" customHeight="1"/>
    <row r="118" s="91" customFormat="1" ht="13.5" customHeight="1"/>
    <row r="119" s="91" customFormat="1" ht="13.5" customHeight="1"/>
    <row r="120" s="91" customFormat="1" ht="13.5" customHeight="1"/>
    <row r="121" s="91" customFormat="1" ht="13.5" customHeight="1"/>
    <row r="122" s="91" customFormat="1" ht="13.5" customHeight="1"/>
    <row r="123" s="91" customFormat="1" ht="27" customHeight="1"/>
    <row r="124" s="91" customFormat="1" ht="27" customHeight="1"/>
    <row r="127" s="91" customFormat="1"/>
    <row r="128" s="91" customFormat="1"/>
    <row r="145" s="91" customFormat="1" ht="40.5" customHeight="1"/>
    <row r="173" s="91" customFormat="1" ht="13.5" customHeight="1"/>
    <row r="188" s="91" customFormat="1" ht="13.5" customHeight="1"/>
    <row r="197" s="91" customFormat="1" ht="40.5" customHeight="1"/>
    <row r="198" s="91" customFormat="1" ht="40.5" customHeight="1"/>
  </sheetData>
  <mergeCells count="63">
    <mergeCell ref="B35:D35"/>
    <mergeCell ref="E35:G35"/>
    <mergeCell ref="H35:J35"/>
    <mergeCell ref="K35:M35"/>
    <mergeCell ref="N35:P35"/>
    <mergeCell ref="Q34:S34"/>
    <mergeCell ref="T34:V34"/>
    <mergeCell ref="W34:Y34"/>
    <mergeCell ref="Z34:AB34"/>
    <mergeCell ref="AC35:AE35"/>
    <mergeCell ref="AC34:AE34"/>
    <mergeCell ref="Q35:S35"/>
    <mergeCell ref="T35:V35"/>
    <mergeCell ref="W35:Y35"/>
    <mergeCell ref="Z35:AB35"/>
    <mergeCell ref="B34:D34"/>
    <mergeCell ref="E34:G34"/>
    <mergeCell ref="H34:J34"/>
    <mergeCell ref="K34:M34"/>
    <mergeCell ref="N34:P34"/>
    <mergeCell ref="Q33:S33"/>
    <mergeCell ref="T33:V33"/>
    <mergeCell ref="W33:Y33"/>
    <mergeCell ref="Z33:AB33"/>
    <mergeCell ref="AC33:AE33"/>
    <mergeCell ref="B33:D33"/>
    <mergeCell ref="E33:G33"/>
    <mergeCell ref="H33:J33"/>
    <mergeCell ref="K33:M33"/>
    <mergeCell ref="N33:P33"/>
    <mergeCell ref="Q32:S32"/>
    <mergeCell ref="T32:V32"/>
    <mergeCell ref="W32:Y32"/>
    <mergeCell ref="Z32:AB32"/>
    <mergeCell ref="AC32:AE32"/>
    <mergeCell ref="B32:D32"/>
    <mergeCell ref="E32:G32"/>
    <mergeCell ref="H32:J32"/>
    <mergeCell ref="K32:M32"/>
    <mergeCell ref="N32:P32"/>
    <mergeCell ref="B26:AG27"/>
    <mergeCell ref="B31:D31"/>
    <mergeCell ref="E31:G31"/>
    <mergeCell ref="H31:J31"/>
    <mergeCell ref="K31:M31"/>
    <mergeCell ref="N31:P31"/>
    <mergeCell ref="Q31:S31"/>
    <mergeCell ref="T31:V31"/>
    <mergeCell ref="W31:Y31"/>
    <mergeCell ref="Z31:AB31"/>
    <mergeCell ref="AC31:AE31"/>
    <mergeCell ref="B22:AG23"/>
    <mergeCell ref="A2:AG2"/>
    <mergeCell ref="A4:AG5"/>
    <mergeCell ref="A7:G7"/>
    <mergeCell ref="V9:AG9"/>
    <mergeCell ref="U10:AF10"/>
    <mergeCell ref="U11:AF11"/>
    <mergeCell ref="V12:AG12"/>
    <mergeCell ref="U13:AF13"/>
    <mergeCell ref="U14:AF14"/>
    <mergeCell ref="B17:AG18"/>
    <mergeCell ref="B19:AG19"/>
  </mergeCells>
  <phoneticPr fontId="4"/>
  <pageMargins left="0.7" right="0.7" top="0.75" bottom="0.75" header="0.3" footer="0.3"/>
  <pageSetup paperSize="9" orientation="portrait" r:id="rId1"/>
  <rowBreaks count="1" manualBreakCount="1">
    <brk id="28"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J48"/>
  <sheetViews>
    <sheetView view="pageBreakPreview" zoomScaleNormal="70" zoomScaleSheetLayoutView="100" workbookViewId="0"/>
  </sheetViews>
  <sheetFormatPr defaultRowHeight="13.5"/>
  <cols>
    <col min="1" max="1" width="2.625" customWidth="1"/>
    <col min="2" max="2" width="3.625" style="440" customWidth="1"/>
    <col min="3" max="3" width="10.625" style="440" customWidth="1"/>
    <col min="4" max="4" width="45.625" customWidth="1"/>
    <col min="5" max="5" width="10.625" style="440" customWidth="1"/>
    <col min="6" max="6" width="1.375" customWidth="1"/>
    <col min="7" max="7" width="3.625" customWidth="1"/>
    <col min="8" max="8" width="10.625" customWidth="1"/>
    <col min="9" max="9" width="45.625" customWidth="1"/>
    <col min="10" max="10" width="10.625" customWidth="1"/>
    <col min="11" max="11" width="2.625" customWidth="1"/>
  </cols>
  <sheetData>
    <row r="1" spans="1:10">
      <c r="J1" s="390" t="s">
        <v>824</v>
      </c>
    </row>
    <row r="3" spans="1:10" ht="21">
      <c r="A3" s="441"/>
      <c r="D3" s="1441" t="s">
        <v>823</v>
      </c>
      <c r="E3" s="1441"/>
      <c r="F3" s="1441"/>
      <c r="G3" s="1441"/>
      <c r="H3" s="1441"/>
      <c r="I3" s="1441"/>
    </row>
    <row r="5" spans="1:10" ht="12.95" customHeight="1">
      <c r="B5" s="1451"/>
      <c r="C5" s="1453" t="s">
        <v>809</v>
      </c>
      <c r="D5" s="1455" t="s">
        <v>811</v>
      </c>
      <c r="E5" s="1453" t="s">
        <v>810</v>
      </c>
      <c r="G5" s="1445"/>
      <c r="H5" s="1447" t="s">
        <v>809</v>
      </c>
      <c r="I5" s="1448" t="s">
        <v>820</v>
      </c>
      <c r="J5" s="1447" t="s">
        <v>810</v>
      </c>
    </row>
    <row r="6" spans="1:10" ht="12.95" customHeight="1">
      <c r="B6" s="1452"/>
      <c r="C6" s="1454"/>
      <c r="D6" s="1456"/>
      <c r="E6" s="1454"/>
      <c r="G6" s="1445"/>
      <c r="H6" s="1447"/>
      <c r="I6" s="1448"/>
      <c r="J6" s="1447"/>
    </row>
    <row r="7" spans="1:10" ht="12.95" customHeight="1">
      <c r="B7" s="1451" t="s">
        <v>738</v>
      </c>
      <c r="C7" s="1458" t="s">
        <v>30</v>
      </c>
      <c r="D7" s="1461" t="s">
        <v>837</v>
      </c>
      <c r="E7" s="1458" t="s">
        <v>30</v>
      </c>
      <c r="G7" s="1445"/>
      <c r="H7" s="1447"/>
      <c r="I7" s="1448"/>
      <c r="J7" s="1447"/>
    </row>
    <row r="8" spans="1:10" ht="12.95" customHeight="1">
      <c r="B8" s="1457"/>
      <c r="C8" s="1459"/>
      <c r="D8" s="1462"/>
      <c r="E8" s="1459"/>
      <c r="G8" s="1445" t="s">
        <v>822</v>
      </c>
      <c r="H8" s="1443" t="s">
        <v>30</v>
      </c>
      <c r="I8" s="1446" t="s">
        <v>821</v>
      </c>
      <c r="J8" s="1443" t="s">
        <v>30</v>
      </c>
    </row>
    <row r="9" spans="1:10" ht="12.95" customHeight="1">
      <c r="B9" s="1457"/>
      <c r="C9" s="1459"/>
      <c r="D9" s="1462"/>
      <c r="E9" s="1459"/>
      <c r="G9" s="1445"/>
      <c r="H9" s="1443"/>
      <c r="I9" s="1446"/>
      <c r="J9" s="1443"/>
    </row>
    <row r="10" spans="1:10" ht="12.95" customHeight="1">
      <c r="B10" s="1452"/>
      <c r="C10" s="1460"/>
      <c r="D10" s="1463"/>
      <c r="E10" s="1460"/>
      <c r="G10" s="1445"/>
      <c r="H10" s="1443"/>
      <c r="I10" s="1446"/>
      <c r="J10" s="1443"/>
    </row>
    <row r="11" spans="1:10" ht="12.95" customHeight="1">
      <c r="B11" s="1445" t="s">
        <v>739</v>
      </c>
      <c r="C11" s="1443" t="s">
        <v>30</v>
      </c>
      <c r="D11" s="1444" t="s">
        <v>838</v>
      </c>
      <c r="E11" s="1443" t="s">
        <v>30</v>
      </c>
      <c r="I11" s="442"/>
    </row>
    <row r="12" spans="1:10" ht="12.95" customHeight="1">
      <c r="B12" s="1445"/>
      <c r="C12" s="1443"/>
      <c r="D12" s="1444"/>
      <c r="E12" s="1443"/>
      <c r="G12" s="1451"/>
      <c r="H12" s="1453" t="s">
        <v>809</v>
      </c>
      <c r="I12" s="1455" t="s">
        <v>827</v>
      </c>
      <c r="J12" s="1453" t="s">
        <v>810</v>
      </c>
    </row>
    <row r="13" spans="1:10" ht="12.95" customHeight="1">
      <c r="B13" s="1445"/>
      <c r="C13" s="1443"/>
      <c r="D13" s="1444"/>
      <c r="E13" s="1443"/>
      <c r="G13" s="1452"/>
      <c r="H13" s="1454"/>
      <c r="I13" s="1456"/>
      <c r="J13" s="1454"/>
    </row>
    <row r="14" spans="1:10" ht="12.95" customHeight="1">
      <c r="B14" s="1445"/>
      <c r="C14" s="1443"/>
      <c r="D14" s="1444"/>
      <c r="E14" s="1443"/>
      <c r="G14" s="1451" t="s">
        <v>825</v>
      </c>
      <c r="H14" s="1458" t="s">
        <v>30</v>
      </c>
      <c r="I14" s="1461" t="s">
        <v>839</v>
      </c>
      <c r="J14" s="1458" t="s">
        <v>30</v>
      </c>
    </row>
    <row r="15" spans="1:10" s="443" customFormat="1" ht="12.95" customHeight="1">
      <c r="B15" s="444"/>
      <c r="C15" s="445"/>
      <c r="D15" s="446"/>
      <c r="E15" s="445"/>
      <c r="G15" s="1457"/>
      <c r="H15" s="1459"/>
      <c r="I15" s="1462"/>
      <c r="J15" s="1459"/>
    </row>
    <row r="16" spans="1:10" s="443" customFormat="1" ht="12.95" customHeight="1">
      <c r="B16" s="1451"/>
      <c r="C16" s="1453" t="s">
        <v>809</v>
      </c>
      <c r="D16" s="1455" t="s">
        <v>812</v>
      </c>
      <c r="E16" s="1453" t="s">
        <v>810</v>
      </c>
      <c r="G16" s="1457"/>
      <c r="H16" s="1459"/>
      <c r="I16" s="1462"/>
      <c r="J16" s="1459"/>
    </row>
    <row r="17" spans="2:10" s="443" customFormat="1" ht="12.95" customHeight="1">
      <c r="B17" s="1452"/>
      <c r="C17" s="1454"/>
      <c r="D17" s="1456"/>
      <c r="E17" s="1454"/>
      <c r="G17" s="1452"/>
      <c r="H17" s="1460"/>
      <c r="I17" s="1463"/>
      <c r="J17" s="1460"/>
    </row>
    <row r="18" spans="2:10" s="443" customFormat="1" ht="12.95" customHeight="1">
      <c r="B18" s="1451" t="s">
        <v>740</v>
      </c>
      <c r="C18" s="1458" t="s">
        <v>30</v>
      </c>
      <c r="D18" s="1461" t="s">
        <v>839</v>
      </c>
      <c r="E18" s="1458" t="s">
        <v>30</v>
      </c>
      <c r="G18" s="1445" t="s">
        <v>826</v>
      </c>
      <c r="H18" s="1443" t="s">
        <v>30</v>
      </c>
      <c r="I18" s="1444" t="s">
        <v>840</v>
      </c>
      <c r="J18" s="1443" t="s">
        <v>30</v>
      </c>
    </row>
    <row r="19" spans="2:10" s="443" customFormat="1" ht="12.95" customHeight="1">
      <c r="B19" s="1457"/>
      <c r="C19" s="1459"/>
      <c r="D19" s="1462"/>
      <c r="E19" s="1459"/>
      <c r="G19" s="1445"/>
      <c r="H19" s="1443"/>
      <c r="I19" s="1444"/>
      <c r="J19" s="1443"/>
    </row>
    <row r="20" spans="2:10" s="443" customFormat="1" ht="12.95" customHeight="1">
      <c r="B20" s="1457"/>
      <c r="C20" s="1459"/>
      <c r="D20" s="1462"/>
      <c r="E20" s="1459"/>
      <c r="G20" s="1445"/>
      <c r="H20" s="1443"/>
      <c r="I20" s="1444"/>
      <c r="J20" s="1443"/>
    </row>
    <row r="21" spans="2:10" s="443" customFormat="1" ht="12.95" customHeight="1">
      <c r="B21" s="1452"/>
      <c r="C21" s="1460"/>
      <c r="D21" s="1463"/>
      <c r="E21" s="1460"/>
      <c r="G21" s="1445"/>
      <c r="H21" s="1443"/>
      <c r="I21" s="1444"/>
      <c r="J21" s="1443"/>
    </row>
    <row r="22" spans="2:10" s="443" customFormat="1" ht="12.95" customHeight="1">
      <c r="B22" s="1445" t="s">
        <v>813</v>
      </c>
      <c r="C22" s="1443" t="s">
        <v>30</v>
      </c>
      <c r="D22" s="1444" t="s">
        <v>840</v>
      </c>
      <c r="E22" s="1443" t="s">
        <v>30</v>
      </c>
      <c r="G22" s="1445" t="s">
        <v>828</v>
      </c>
      <c r="H22" s="1443" t="s">
        <v>30</v>
      </c>
      <c r="I22" s="1444" t="s">
        <v>844</v>
      </c>
      <c r="J22" s="1443" t="s">
        <v>30</v>
      </c>
    </row>
    <row r="23" spans="2:10" s="443" customFormat="1" ht="12.95" customHeight="1">
      <c r="B23" s="1445"/>
      <c r="C23" s="1443"/>
      <c r="D23" s="1444"/>
      <c r="E23" s="1443"/>
      <c r="G23" s="1445"/>
      <c r="H23" s="1443"/>
      <c r="I23" s="1444"/>
      <c r="J23" s="1443"/>
    </row>
    <row r="24" spans="2:10" s="443" customFormat="1" ht="12.95" customHeight="1">
      <c r="B24" s="1445"/>
      <c r="C24" s="1443"/>
      <c r="D24" s="1444"/>
      <c r="E24" s="1443"/>
      <c r="G24" s="1445"/>
      <c r="H24" s="1443"/>
      <c r="I24" s="1444"/>
      <c r="J24" s="1443"/>
    </row>
    <row r="25" spans="2:10" s="443" customFormat="1" ht="12.95" customHeight="1">
      <c r="B25" s="1445"/>
      <c r="C25" s="1443"/>
      <c r="D25" s="1444"/>
      <c r="E25" s="1443"/>
      <c r="G25" s="1445"/>
      <c r="H25" s="1443"/>
      <c r="I25" s="1444"/>
      <c r="J25" s="1443"/>
    </row>
    <row r="26" spans="2:10" s="443" customFormat="1" ht="12.95" customHeight="1">
      <c r="B26" s="444"/>
      <c r="C26" s="445"/>
      <c r="D26" s="446"/>
      <c r="E26" s="445"/>
      <c r="G26" s="1445"/>
      <c r="H26" s="1443"/>
      <c r="I26" s="1444"/>
      <c r="J26" s="1443"/>
    </row>
    <row r="27" spans="2:10" s="443" customFormat="1" ht="12.95" customHeight="1">
      <c r="B27" s="1451"/>
      <c r="C27" s="1453" t="s">
        <v>809</v>
      </c>
      <c r="D27" s="1455" t="s">
        <v>814</v>
      </c>
      <c r="E27" s="1453" t="s">
        <v>810</v>
      </c>
    </row>
    <row r="28" spans="2:10" s="443" customFormat="1" ht="12.95" customHeight="1">
      <c r="B28" s="1452"/>
      <c r="C28" s="1454"/>
      <c r="D28" s="1456"/>
      <c r="E28" s="1454"/>
      <c r="G28" s="1445"/>
      <c r="H28" s="1447" t="s">
        <v>809</v>
      </c>
      <c r="I28" s="1448" t="s">
        <v>830</v>
      </c>
      <c r="J28" s="1447" t="s">
        <v>810</v>
      </c>
    </row>
    <row r="29" spans="2:10" s="443" customFormat="1" ht="12.95" customHeight="1">
      <c r="B29" s="1451" t="s">
        <v>815</v>
      </c>
      <c r="C29" s="1458" t="s">
        <v>30</v>
      </c>
      <c r="D29" s="1461" t="s">
        <v>841</v>
      </c>
      <c r="E29" s="1458" t="s">
        <v>30</v>
      </c>
      <c r="G29" s="1445"/>
      <c r="H29" s="1447"/>
      <c r="I29" s="1448"/>
      <c r="J29" s="1447"/>
    </row>
    <row r="30" spans="2:10" s="443" customFormat="1" ht="12.95" customHeight="1">
      <c r="B30" s="1457"/>
      <c r="C30" s="1459"/>
      <c r="D30" s="1462"/>
      <c r="E30" s="1459"/>
      <c r="G30" s="1445" t="s">
        <v>829</v>
      </c>
      <c r="H30" s="1443" t="s">
        <v>30</v>
      </c>
      <c r="I30" s="1446" t="s">
        <v>831</v>
      </c>
      <c r="J30" s="1443" t="s">
        <v>30</v>
      </c>
    </row>
    <row r="31" spans="2:10" s="443" customFormat="1" ht="12.95" customHeight="1">
      <c r="B31" s="1457"/>
      <c r="C31" s="1459"/>
      <c r="D31" s="1462"/>
      <c r="E31" s="1459"/>
      <c r="G31" s="1445"/>
      <c r="H31" s="1443"/>
      <c r="I31" s="1446"/>
      <c r="J31" s="1443"/>
    </row>
    <row r="32" spans="2:10" s="443" customFormat="1" ht="12.95" customHeight="1">
      <c r="B32" s="1457"/>
      <c r="C32" s="1459"/>
      <c r="D32" s="1462"/>
      <c r="E32" s="1459"/>
      <c r="G32" s="1445"/>
      <c r="H32" s="1443"/>
      <c r="I32" s="1446"/>
      <c r="J32" s="1443"/>
    </row>
    <row r="33" spans="2:10" s="443" customFormat="1" ht="12.95" customHeight="1">
      <c r="B33" s="1452"/>
      <c r="C33" s="1460"/>
      <c r="D33" s="1463"/>
      <c r="E33" s="1460"/>
      <c r="G33" s="1449" t="s">
        <v>832</v>
      </c>
      <c r="H33" s="1443" t="s">
        <v>30</v>
      </c>
      <c r="I33" s="1450" t="s">
        <v>833</v>
      </c>
      <c r="J33" s="1443" t="s">
        <v>30</v>
      </c>
    </row>
    <row r="34" spans="2:10" s="443" customFormat="1" ht="12.95" customHeight="1">
      <c r="B34" s="1445" t="s">
        <v>816</v>
      </c>
      <c r="C34" s="1443" t="s">
        <v>30</v>
      </c>
      <c r="D34" s="1444" t="s">
        <v>842</v>
      </c>
      <c r="E34" s="1443" t="s">
        <v>30</v>
      </c>
      <c r="G34" s="1449"/>
      <c r="H34" s="1443"/>
      <c r="I34" s="1450"/>
      <c r="J34" s="1443"/>
    </row>
    <row r="35" spans="2:10" s="443" customFormat="1" ht="12.95" customHeight="1">
      <c r="B35" s="1445"/>
      <c r="C35" s="1443"/>
      <c r="D35" s="1444"/>
      <c r="E35" s="1443"/>
      <c r="G35" s="1445" t="s">
        <v>835</v>
      </c>
      <c r="H35" s="1443" t="s">
        <v>30</v>
      </c>
      <c r="I35" s="1444" t="s">
        <v>843</v>
      </c>
      <c r="J35" s="1443" t="s">
        <v>30</v>
      </c>
    </row>
    <row r="36" spans="2:10" s="443" customFormat="1" ht="12.95" customHeight="1">
      <c r="B36" s="1445"/>
      <c r="C36" s="1443"/>
      <c r="D36" s="1444"/>
      <c r="E36" s="1443"/>
      <c r="G36" s="1445"/>
      <c r="H36" s="1443"/>
      <c r="I36" s="1444"/>
      <c r="J36" s="1443"/>
    </row>
    <row r="37" spans="2:10" s="443" customFormat="1" ht="12.95" customHeight="1">
      <c r="B37" s="1445"/>
      <c r="C37" s="1443"/>
      <c r="D37" s="1444"/>
      <c r="E37" s="1443"/>
      <c r="G37" s="1445"/>
      <c r="H37" s="1443"/>
      <c r="I37" s="1444"/>
      <c r="J37" s="1443"/>
    </row>
    <row r="38" spans="2:10" s="443" customFormat="1" ht="12.95" customHeight="1">
      <c r="B38" s="1445"/>
      <c r="C38" s="1443"/>
      <c r="D38" s="1444"/>
      <c r="E38" s="1443"/>
      <c r="G38" s="1445"/>
      <c r="H38" s="1443"/>
      <c r="I38" s="1444"/>
      <c r="J38" s="1443"/>
    </row>
    <row r="39" spans="2:10" s="443" customFormat="1" ht="12.95" customHeight="1">
      <c r="B39" s="1445"/>
      <c r="C39" s="1443"/>
      <c r="D39" s="1444"/>
      <c r="E39" s="1443"/>
      <c r="G39" s="1449" t="s">
        <v>834</v>
      </c>
      <c r="H39" s="1443" t="s">
        <v>30</v>
      </c>
      <c r="I39" s="1450" t="s">
        <v>836</v>
      </c>
      <c r="J39" s="1443" t="s">
        <v>30</v>
      </c>
    </row>
    <row r="40" spans="2:10" s="443" customFormat="1" ht="12.95" customHeight="1">
      <c r="B40" s="444"/>
      <c r="C40" s="445"/>
      <c r="D40" s="447"/>
      <c r="E40" s="445"/>
      <c r="G40" s="1449"/>
      <c r="H40" s="1443"/>
      <c r="I40" s="1450"/>
      <c r="J40" s="1443"/>
    </row>
    <row r="41" spans="2:10" s="443" customFormat="1" ht="12.95" customHeight="1">
      <c r="B41" s="1445"/>
      <c r="C41" s="1447" t="s">
        <v>809</v>
      </c>
      <c r="D41" s="1448" t="s">
        <v>818</v>
      </c>
      <c r="E41" s="1447" t="s">
        <v>810</v>
      </c>
    </row>
    <row r="42" spans="2:10" s="443" customFormat="1" ht="12.95" customHeight="1">
      <c r="B42" s="1445"/>
      <c r="C42" s="1447"/>
      <c r="D42" s="1448"/>
      <c r="E42" s="1447"/>
    </row>
    <row r="43" spans="2:10" s="443" customFormat="1" ht="12.95" customHeight="1">
      <c r="B43" s="1445" t="s">
        <v>817</v>
      </c>
      <c r="C43" s="1443" t="s">
        <v>30</v>
      </c>
      <c r="D43" s="1446" t="s">
        <v>819</v>
      </c>
      <c r="E43" s="1443" t="s">
        <v>30</v>
      </c>
    </row>
    <row r="44" spans="2:10" s="443" customFormat="1" ht="12.95" customHeight="1">
      <c r="B44" s="1445"/>
      <c r="C44" s="1443"/>
      <c r="D44" s="1446"/>
      <c r="E44" s="1443"/>
    </row>
    <row r="45" spans="2:10" s="443" customFormat="1" ht="12.95" customHeight="1">
      <c r="B45" s="1445"/>
      <c r="C45" s="1443"/>
      <c r="D45" s="1446"/>
      <c r="E45" s="1443"/>
    </row>
    <row r="46" spans="2:10" ht="13.5" customHeight="1"/>
    <row r="47" spans="2:10">
      <c r="B47" s="1442" t="s">
        <v>845</v>
      </c>
      <c r="C47" s="1442"/>
      <c r="D47" s="1442"/>
      <c r="E47" s="1442"/>
      <c r="F47" s="1442"/>
      <c r="G47" s="1442"/>
      <c r="H47" s="1442"/>
      <c r="I47" s="1442"/>
    </row>
    <row r="48" spans="2:10" ht="35.25" customHeight="1">
      <c r="B48" s="954" t="s">
        <v>846</v>
      </c>
      <c r="C48" s="954"/>
      <c r="D48" s="954"/>
      <c r="E48" s="954"/>
      <c r="F48" s="954"/>
      <c r="G48" s="954"/>
      <c r="H48" s="954"/>
      <c r="I48" s="954"/>
    </row>
  </sheetData>
  <mergeCells count="91">
    <mergeCell ref="B5:B6"/>
    <mergeCell ref="C5:C6"/>
    <mergeCell ref="D5:D6"/>
    <mergeCell ref="E5:E6"/>
    <mergeCell ref="B11:B14"/>
    <mergeCell ref="C11:C14"/>
    <mergeCell ref="D11:D14"/>
    <mergeCell ref="E11:E14"/>
    <mergeCell ref="B7:B10"/>
    <mergeCell ref="C7:C10"/>
    <mergeCell ref="D7:D10"/>
    <mergeCell ref="E7:E10"/>
    <mergeCell ref="I8:I10"/>
    <mergeCell ref="G5:G7"/>
    <mergeCell ref="H5:H7"/>
    <mergeCell ref="I5:I7"/>
    <mergeCell ref="J5:J7"/>
    <mergeCell ref="G8:G10"/>
    <mergeCell ref="H8:H10"/>
    <mergeCell ref="J8:J10"/>
    <mergeCell ref="B16:B17"/>
    <mergeCell ref="C16:C17"/>
    <mergeCell ref="D16:D17"/>
    <mergeCell ref="E16:E17"/>
    <mergeCell ref="B18:B21"/>
    <mergeCell ref="C18:C21"/>
    <mergeCell ref="D18:D21"/>
    <mergeCell ref="E18:E21"/>
    <mergeCell ref="B27:B28"/>
    <mergeCell ref="C27:C28"/>
    <mergeCell ref="D27:D28"/>
    <mergeCell ref="E27:E28"/>
    <mergeCell ref="B22:B25"/>
    <mergeCell ref="C22:C25"/>
    <mergeCell ref="D22:D25"/>
    <mergeCell ref="E22:E25"/>
    <mergeCell ref="B43:B45"/>
    <mergeCell ref="C43:C45"/>
    <mergeCell ref="D43:D45"/>
    <mergeCell ref="E43:E45"/>
    <mergeCell ref="B29:B33"/>
    <mergeCell ref="C29:C33"/>
    <mergeCell ref="D29:D33"/>
    <mergeCell ref="E29:E33"/>
    <mergeCell ref="B34:B39"/>
    <mergeCell ref="C34:C39"/>
    <mergeCell ref="D34:D39"/>
    <mergeCell ref="E34:E39"/>
    <mergeCell ref="J18:J21"/>
    <mergeCell ref="G22:G26"/>
    <mergeCell ref="H22:H26"/>
    <mergeCell ref="G12:G13"/>
    <mergeCell ref="H12:H13"/>
    <mergeCell ref="I12:I13"/>
    <mergeCell ref="J12:J13"/>
    <mergeCell ref="G14:G17"/>
    <mergeCell ref="H14:H17"/>
    <mergeCell ref="I14:I17"/>
    <mergeCell ref="J14:J17"/>
    <mergeCell ref="J22:J26"/>
    <mergeCell ref="G28:G29"/>
    <mergeCell ref="H28:H29"/>
    <mergeCell ref="I28:I29"/>
    <mergeCell ref="J28:J29"/>
    <mergeCell ref="J30:J32"/>
    <mergeCell ref="G33:G34"/>
    <mergeCell ref="H33:H34"/>
    <mergeCell ref="I33:I34"/>
    <mergeCell ref="J33:J34"/>
    <mergeCell ref="J35:J38"/>
    <mergeCell ref="G39:G40"/>
    <mergeCell ref="H39:H40"/>
    <mergeCell ref="I39:I40"/>
    <mergeCell ref="J39:J40"/>
    <mergeCell ref="G35:G38"/>
    <mergeCell ref="D3:I3"/>
    <mergeCell ref="B47:I47"/>
    <mergeCell ref="B48:I48"/>
    <mergeCell ref="H35:H38"/>
    <mergeCell ref="I35:I38"/>
    <mergeCell ref="G30:G32"/>
    <mergeCell ref="H30:H32"/>
    <mergeCell ref="I30:I32"/>
    <mergeCell ref="I22:I26"/>
    <mergeCell ref="G18:G21"/>
    <mergeCell ref="H18:H21"/>
    <mergeCell ref="I18:I21"/>
    <mergeCell ref="B41:B42"/>
    <mergeCell ref="C41:C42"/>
    <mergeCell ref="D41:D42"/>
    <mergeCell ref="E41:E42"/>
  </mergeCells>
  <phoneticPr fontId="4"/>
  <dataValidations count="1">
    <dataValidation type="list" allowBlank="1" showInputMessage="1" showErrorMessage="1" prompt="該当する場合「☑」を選択" sqref="C26 J8 C7 H8 E7 C11 E11 E15 C15 E22 C18 E18 C22 E26 C29 E29 C34 E34 E43 C43 J18 H14 J14 H18 J22 H22 J30 H30 H33 J33 J35 H35 H39 J39">
      <formula1>"□,☑"</formula1>
    </dataValidation>
  </dataValidations>
  <pageMargins left="0.7" right="0.7" top="0.75" bottom="0.75" header="0.3" footer="0.3"/>
  <pageSetup paperSize="9"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800100</xdr:colOff>
                    <xdr:row>8</xdr:row>
                    <xdr:rowOff>9525</xdr:rowOff>
                  </from>
                  <to>
                    <xdr:col>3</xdr:col>
                    <xdr:colOff>1047750</xdr:colOff>
                    <xdr:row>10</xdr:row>
                    <xdr:rowOff>19050</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3</xdr:col>
                    <xdr:colOff>790575</xdr:colOff>
                    <xdr:row>11</xdr:row>
                    <xdr:rowOff>133350</xdr:rowOff>
                  </from>
                  <to>
                    <xdr:col>3</xdr:col>
                    <xdr:colOff>1123950</xdr:colOff>
                    <xdr:row>14</xdr:row>
                    <xdr:rowOff>57150</xdr:rowOff>
                  </to>
                </anchor>
              </controlPr>
            </control>
          </mc:Choice>
        </mc:AlternateContent>
        <mc:AlternateContent xmlns:mc="http://schemas.openxmlformats.org/markup-compatibility/2006">
          <mc:Choice Requires="x14">
            <control shapeId="41997" r:id="rId6" name="Check Box 13">
              <controlPr defaultSize="0" autoFill="0" autoLine="0" autoPict="0">
                <anchor moveWithCells="1">
                  <from>
                    <xdr:col>3</xdr:col>
                    <xdr:colOff>790575</xdr:colOff>
                    <xdr:row>19</xdr:row>
                    <xdr:rowOff>9525</xdr:rowOff>
                  </from>
                  <to>
                    <xdr:col>3</xdr:col>
                    <xdr:colOff>1038225</xdr:colOff>
                    <xdr:row>21</xdr:row>
                    <xdr:rowOff>28575</xdr:rowOff>
                  </to>
                </anchor>
              </controlPr>
            </control>
          </mc:Choice>
        </mc:AlternateContent>
        <mc:AlternateContent xmlns:mc="http://schemas.openxmlformats.org/markup-compatibility/2006">
          <mc:Choice Requires="x14">
            <control shapeId="41998" r:id="rId7" name="Check Box 14">
              <controlPr defaultSize="0" autoFill="0" autoLine="0" autoPict="0">
                <anchor moveWithCells="1">
                  <from>
                    <xdr:col>3</xdr:col>
                    <xdr:colOff>790575</xdr:colOff>
                    <xdr:row>22</xdr:row>
                    <xdr:rowOff>142875</xdr:rowOff>
                  </from>
                  <to>
                    <xdr:col>3</xdr:col>
                    <xdr:colOff>1123950</xdr:colOff>
                    <xdr:row>25</xdr:row>
                    <xdr:rowOff>66675</xdr:rowOff>
                  </to>
                </anchor>
              </controlPr>
            </control>
          </mc:Choice>
        </mc:AlternateContent>
        <mc:AlternateContent xmlns:mc="http://schemas.openxmlformats.org/markup-compatibility/2006">
          <mc:Choice Requires="x14">
            <control shapeId="41999" r:id="rId8" name="Check Box 15">
              <controlPr defaultSize="0" autoFill="0" autoLine="0" autoPict="0">
                <anchor moveWithCells="1">
                  <from>
                    <xdr:col>3</xdr:col>
                    <xdr:colOff>800100</xdr:colOff>
                    <xdr:row>31</xdr:row>
                    <xdr:rowOff>9525</xdr:rowOff>
                  </from>
                  <to>
                    <xdr:col>3</xdr:col>
                    <xdr:colOff>1047750</xdr:colOff>
                    <xdr:row>33</xdr:row>
                    <xdr:rowOff>28575</xdr:rowOff>
                  </to>
                </anchor>
              </controlPr>
            </control>
          </mc:Choice>
        </mc:AlternateContent>
        <mc:AlternateContent xmlns:mc="http://schemas.openxmlformats.org/markup-compatibility/2006">
          <mc:Choice Requires="x14">
            <control shapeId="42000" r:id="rId9" name="Check Box 16">
              <controlPr defaultSize="0" autoFill="0" autoLine="0" autoPict="0">
                <anchor moveWithCells="1">
                  <from>
                    <xdr:col>3</xdr:col>
                    <xdr:colOff>800100</xdr:colOff>
                    <xdr:row>36</xdr:row>
                    <xdr:rowOff>152400</xdr:rowOff>
                  </from>
                  <to>
                    <xdr:col>3</xdr:col>
                    <xdr:colOff>1133475</xdr:colOff>
                    <xdr:row>39</xdr:row>
                    <xdr:rowOff>66675</xdr:rowOff>
                  </to>
                </anchor>
              </controlPr>
            </control>
          </mc:Choice>
        </mc:AlternateContent>
        <mc:AlternateContent xmlns:mc="http://schemas.openxmlformats.org/markup-compatibility/2006">
          <mc:Choice Requires="x14">
            <control shapeId="42001" r:id="rId10" name="Check Box 17">
              <controlPr defaultSize="0" autoFill="0" autoLine="0" autoPict="0">
                <anchor moveWithCells="1">
                  <from>
                    <xdr:col>8</xdr:col>
                    <xdr:colOff>790575</xdr:colOff>
                    <xdr:row>15</xdr:row>
                    <xdr:rowOff>9525</xdr:rowOff>
                  </from>
                  <to>
                    <xdr:col>8</xdr:col>
                    <xdr:colOff>1038225</xdr:colOff>
                    <xdr:row>17</xdr:row>
                    <xdr:rowOff>28575</xdr:rowOff>
                  </to>
                </anchor>
              </controlPr>
            </control>
          </mc:Choice>
        </mc:AlternateContent>
        <mc:AlternateContent xmlns:mc="http://schemas.openxmlformats.org/markup-compatibility/2006">
          <mc:Choice Requires="x14">
            <control shapeId="42002" r:id="rId11" name="Check Box 18">
              <controlPr defaultSize="0" autoFill="0" autoLine="0" autoPict="0">
                <anchor moveWithCells="1">
                  <from>
                    <xdr:col>8</xdr:col>
                    <xdr:colOff>790575</xdr:colOff>
                    <xdr:row>18</xdr:row>
                    <xdr:rowOff>142875</xdr:rowOff>
                  </from>
                  <to>
                    <xdr:col>8</xdr:col>
                    <xdr:colOff>1123950</xdr:colOff>
                    <xdr:row>21</xdr:row>
                    <xdr:rowOff>57150</xdr:rowOff>
                  </to>
                </anchor>
              </controlPr>
            </control>
          </mc:Choice>
        </mc:AlternateContent>
        <mc:AlternateContent xmlns:mc="http://schemas.openxmlformats.org/markup-compatibility/2006">
          <mc:Choice Requires="x14">
            <control shapeId="42003" r:id="rId12" name="Check Box 19">
              <controlPr defaultSize="0" autoFill="0" autoLine="0" autoPict="0">
                <anchor moveWithCells="1">
                  <from>
                    <xdr:col>8</xdr:col>
                    <xdr:colOff>790575</xdr:colOff>
                    <xdr:row>23</xdr:row>
                    <xdr:rowOff>142875</xdr:rowOff>
                  </from>
                  <to>
                    <xdr:col>8</xdr:col>
                    <xdr:colOff>1123950</xdr:colOff>
                    <xdr:row>26</xdr:row>
                    <xdr:rowOff>57150</xdr:rowOff>
                  </to>
                </anchor>
              </controlPr>
            </control>
          </mc:Choice>
        </mc:AlternateContent>
        <mc:AlternateContent xmlns:mc="http://schemas.openxmlformats.org/markup-compatibility/2006">
          <mc:Choice Requires="x14">
            <control shapeId="42004" r:id="rId13" name="Check Box 20">
              <controlPr defaultSize="0" autoFill="0" autoLine="0" autoPict="0">
                <anchor moveWithCells="1">
                  <from>
                    <xdr:col>8</xdr:col>
                    <xdr:colOff>790575</xdr:colOff>
                    <xdr:row>35</xdr:row>
                    <xdr:rowOff>142875</xdr:rowOff>
                  </from>
                  <to>
                    <xdr:col>8</xdr:col>
                    <xdr:colOff>1123950</xdr:colOff>
                    <xdr:row>38</xdr:row>
                    <xdr:rowOff>57150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J42"/>
  <sheetViews>
    <sheetView view="pageBreakPreview" zoomScale="70" zoomScaleNormal="70" zoomScaleSheetLayoutView="70" workbookViewId="0"/>
  </sheetViews>
  <sheetFormatPr defaultRowHeight="13.5"/>
  <cols>
    <col min="1" max="1" width="2.625" customWidth="1"/>
    <col min="2" max="2" width="3.625" style="440" customWidth="1"/>
    <col min="3" max="3" width="10.625" style="440" customWidth="1"/>
    <col min="4" max="4" width="45.625" customWidth="1"/>
    <col min="5" max="5" width="10.625" style="440" customWidth="1"/>
    <col min="6" max="6" width="1.375" customWidth="1"/>
    <col min="7" max="7" width="3.625" customWidth="1"/>
    <col min="8" max="8" width="10.625" customWidth="1"/>
    <col min="9" max="9" width="45.625" customWidth="1"/>
    <col min="10" max="10" width="10.625" customWidth="1"/>
    <col min="11" max="11" width="2.625" customWidth="1"/>
  </cols>
  <sheetData>
    <row r="1" spans="1:10">
      <c r="J1" s="390" t="s">
        <v>848</v>
      </c>
    </row>
    <row r="3" spans="1:10" ht="21">
      <c r="A3" s="441"/>
      <c r="D3" s="1441" t="s">
        <v>847</v>
      </c>
      <c r="E3" s="1441"/>
      <c r="F3" s="1441"/>
      <c r="G3" s="1441"/>
      <c r="H3" s="1441"/>
      <c r="I3" s="1441"/>
    </row>
    <row r="5" spans="1:10" ht="12.95" customHeight="1">
      <c r="B5" s="1451"/>
      <c r="C5" s="1453" t="s">
        <v>809</v>
      </c>
      <c r="D5" s="1455" t="s">
        <v>811</v>
      </c>
      <c r="E5" s="1453" t="s">
        <v>810</v>
      </c>
      <c r="G5" s="1451"/>
      <c r="H5" s="1453" t="s">
        <v>809</v>
      </c>
      <c r="I5" s="1474" t="s">
        <v>818</v>
      </c>
      <c r="J5" s="1453" t="s">
        <v>810</v>
      </c>
    </row>
    <row r="6" spans="1:10" ht="12.95" customHeight="1">
      <c r="B6" s="1452"/>
      <c r="C6" s="1454"/>
      <c r="D6" s="1456"/>
      <c r="E6" s="1454"/>
      <c r="G6" s="1452"/>
      <c r="H6" s="1454"/>
      <c r="I6" s="1475"/>
      <c r="J6" s="1454"/>
    </row>
    <row r="7" spans="1:10" ht="12.95" customHeight="1">
      <c r="B7" s="1445" t="s">
        <v>738</v>
      </c>
      <c r="C7" s="1443" t="s">
        <v>30</v>
      </c>
      <c r="D7" s="1472" t="s">
        <v>849</v>
      </c>
      <c r="E7" s="1443" t="s">
        <v>30</v>
      </c>
      <c r="G7" s="1451" t="s">
        <v>829</v>
      </c>
      <c r="H7" s="1458" t="s">
        <v>30</v>
      </c>
      <c r="I7" s="1470" t="s">
        <v>861</v>
      </c>
      <c r="J7" s="1458" t="s">
        <v>30</v>
      </c>
    </row>
    <row r="8" spans="1:10" ht="12.95" customHeight="1">
      <c r="B8" s="1445"/>
      <c r="C8" s="1443"/>
      <c r="D8" s="1472"/>
      <c r="E8" s="1443"/>
      <c r="G8" s="1452"/>
      <c r="H8" s="1460"/>
      <c r="I8" s="1471"/>
      <c r="J8" s="1460"/>
    </row>
    <row r="9" spans="1:10" ht="12.95" customHeight="1">
      <c r="B9" s="1445" t="s">
        <v>739</v>
      </c>
      <c r="C9" s="1443" t="s">
        <v>30</v>
      </c>
      <c r="D9" s="1472" t="s">
        <v>850</v>
      </c>
      <c r="E9" s="1443" t="s">
        <v>30</v>
      </c>
      <c r="G9" s="448"/>
      <c r="H9" s="449"/>
      <c r="I9" s="451"/>
      <c r="J9" s="449"/>
    </row>
    <row r="10" spans="1:10" ht="12.95" customHeight="1">
      <c r="B10" s="1445"/>
      <c r="C10" s="1443"/>
      <c r="D10" s="1472"/>
      <c r="E10" s="1443"/>
      <c r="G10" s="1451"/>
      <c r="H10" s="1453" t="s">
        <v>809</v>
      </c>
      <c r="I10" s="1448" t="s">
        <v>820</v>
      </c>
      <c r="J10" s="1453" t="s">
        <v>810</v>
      </c>
    </row>
    <row r="11" spans="1:10" ht="12.95" customHeight="1">
      <c r="B11" s="1445" t="s">
        <v>740</v>
      </c>
      <c r="C11" s="1443" t="s">
        <v>30</v>
      </c>
      <c r="D11" s="1472" t="s">
        <v>851</v>
      </c>
      <c r="E11" s="1443" t="s">
        <v>30</v>
      </c>
      <c r="G11" s="1457"/>
      <c r="H11" s="1473"/>
      <c r="I11" s="1448"/>
      <c r="J11" s="1473"/>
    </row>
    <row r="12" spans="1:10" ht="12.95" customHeight="1">
      <c r="B12" s="1445"/>
      <c r="C12" s="1443"/>
      <c r="D12" s="1472"/>
      <c r="E12" s="1443"/>
      <c r="G12" s="1452"/>
      <c r="H12" s="1454"/>
      <c r="I12" s="1448"/>
      <c r="J12" s="1454"/>
    </row>
    <row r="13" spans="1:10" ht="12.95" customHeight="1">
      <c r="B13" s="1445" t="s">
        <v>813</v>
      </c>
      <c r="C13" s="1443" t="s">
        <v>30</v>
      </c>
      <c r="D13" s="1472" t="s">
        <v>852</v>
      </c>
      <c r="E13" s="1443" t="s">
        <v>30</v>
      </c>
      <c r="G13" s="1445" t="s">
        <v>832</v>
      </c>
      <c r="H13" s="1443" t="s">
        <v>30</v>
      </c>
      <c r="I13" s="1472" t="s">
        <v>862</v>
      </c>
      <c r="J13" s="1443" t="s">
        <v>30</v>
      </c>
    </row>
    <row r="14" spans="1:10" ht="12.95" customHeight="1">
      <c r="B14" s="1445"/>
      <c r="C14" s="1443"/>
      <c r="D14" s="1472"/>
      <c r="E14" s="1443"/>
      <c r="G14" s="1445"/>
      <c r="H14" s="1443"/>
      <c r="I14" s="1472"/>
      <c r="J14" s="1443"/>
    </row>
    <row r="15" spans="1:10" s="443" customFormat="1" ht="12.95" customHeight="1">
      <c r="B15" s="444"/>
      <c r="C15" s="445"/>
      <c r="D15" s="446"/>
      <c r="E15" s="445"/>
      <c r="G15" s="448"/>
      <c r="H15" s="449"/>
      <c r="I15" s="451"/>
      <c r="J15" s="449"/>
    </row>
    <row r="16" spans="1:10" s="443" customFormat="1" ht="12.95" customHeight="1">
      <c r="B16" s="1451"/>
      <c r="C16" s="1453" t="s">
        <v>809</v>
      </c>
      <c r="D16" s="1455" t="s">
        <v>812</v>
      </c>
      <c r="E16" s="1453" t="s">
        <v>810</v>
      </c>
      <c r="G16" s="1451"/>
      <c r="H16" s="1453" t="s">
        <v>809</v>
      </c>
      <c r="I16" s="1455" t="s">
        <v>827</v>
      </c>
      <c r="J16" s="1453" t="s">
        <v>810</v>
      </c>
    </row>
    <row r="17" spans="2:10" s="443" customFormat="1" ht="12.95" customHeight="1">
      <c r="B17" s="1452"/>
      <c r="C17" s="1454"/>
      <c r="D17" s="1456"/>
      <c r="E17" s="1454"/>
      <c r="G17" s="1452"/>
      <c r="H17" s="1454"/>
      <c r="I17" s="1456"/>
      <c r="J17" s="1454"/>
    </row>
    <row r="18" spans="2:10" s="443" customFormat="1" ht="12.95" customHeight="1">
      <c r="B18" s="1445" t="s">
        <v>815</v>
      </c>
      <c r="C18" s="1443" t="s">
        <v>30</v>
      </c>
      <c r="D18" s="1472" t="s">
        <v>853</v>
      </c>
      <c r="E18" s="1443" t="s">
        <v>30</v>
      </c>
      <c r="G18" s="1451" t="s">
        <v>835</v>
      </c>
      <c r="H18" s="1458" t="s">
        <v>30</v>
      </c>
      <c r="I18" s="1470" t="s">
        <v>863</v>
      </c>
      <c r="J18" s="1458" t="s">
        <v>30</v>
      </c>
    </row>
    <row r="19" spans="2:10" s="443" customFormat="1" ht="12.95" customHeight="1">
      <c r="B19" s="1445"/>
      <c r="C19" s="1443"/>
      <c r="D19" s="1472"/>
      <c r="E19" s="1443"/>
      <c r="G19" s="1457"/>
      <c r="H19" s="1459"/>
      <c r="I19" s="1465"/>
      <c r="J19" s="1459"/>
    </row>
    <row r="20" spans="2:10" s="443" customFormat="1" ht="12.95" customHeight="1">
      <c r="B20" s="1451" t="s">
        <v>816</v>
      </c>
      <c r="C20" s="1458" t="s">
        <v>30</v>
      </c>
      <c r="D20" s="1470" t="s">
        <v>854</v>
      </c>
      <c r="E20" s="1458" t="s">
        <v>30</v>
      </c>
      <c r="G20" s="1452"/>
      <c r="H20" s="1460"/>
      <c r="I20" s="1466"/>
      <c r="J20" s="1460"/>
    </row>
    <row r="21" spans="2:10" s="443" customFormat="1" ht="12.95" customHeight="1">
      <c r="B21" s="1457"/>
      <c r="C21" s="1459"/>
      <c r="D21" s="1465"/>
      <c r="E21" s="1459"/>
      <c r="G21" s="1451" t="s">
        <v>834</v>
      </c>
      <c r="H21" s="1458" t="s">
        <v>30</v>
      </c>
      <c r="I21" s="1470" t="s">
        <v>864</v>
      </c>
      <c r="J21" s="1458" t="s">
        <v>30</v>
      </c>
    </row>
    <row r="22" spans="2:10" s="443" customFormat="1" ht="12.95" customHeight="1">
      <c r="B22" s="1452"/>
      <c r="C22" s="1460"/>
      <c r="D22" s="1466"/>
      <c r="E22" s="1460"/>
      <c r="G22" s="1457"/>
      <c r="H22" s="1459"/>
      <c r="I22" s="1465"/>
      <c r="J22" s="1459"/>
    </row>
    <row r="23" spans="2:10" s="443" customFormat="1" ht="12.95" customHeight="1">
      <c r="B23" s="1451" t="s">
        <v>817</v>
      </c>
      <c r="C23" s="1458" t="s">
        <v>30</v>
      </c>
      <c r="D23" s="1470" t="s">
        <v>855</v>
      </c>
      <c r="E23" s="1458" t="s">
        <v>30</v>
      </c>
      <c r="G23" s="1452"/>
      <c r="H23" s="1460"/>
      <c r="I23" s="1466"/>
      <c r="J23" s="1460"/>
    </row>
    <row r="24" spans="2:10" s="443" customFormat="1" ht="12.95" customHeight="1">
      <c r="B24" s="1457"/>
      <c r="C24" s="1459"/>
      <c r="D24" s="1465"/>
      <c r="E24" s="1459"/>
      <c r="G24" s="448"/>
      <c r="H24" s="449"/>
      <c r="I24" s="450"/>
      <c r="J24" s="449"/>
    </row>
    <row r="25" spans="2:10" s="443" customFormat="1" ht="12.95" customHeight="1">
      <c r="B25" s="1452"/>
      <c r="C25" s="1460"/>
      <c r="D25" s="1466"/>
      <c r="E25" s="1460"/>
      <c r="G25" s="1445"/>
      <c r="H25" s="1447" t="s">
        <v>809</v>
      </c>
      <c r="I25" s="1448" t="s">
        <v>830</v>
      </c>
      <c r="J25" s="1447" t="s">
        <v>810</v>
      </c>
    </row>
    <row r="26" spans="2:10" s="443" customFormat="1" ht="12.95" customHeight="1">
      <c r="B26" s="1445" t="s">
        <v>822</v>
      </c>
      <c r="C26" s="1443" t="s">
        <v>30</v>
      </c>
      <c r="D26" s="1472" t="s">
        <v>856</v>
      </c>
      <c r="E26" s="1443" t="s">
        <v>30</v>
      </c>
      <c r="G26" s="1445"/>
      <c r="H26" s="1447"/>
      <c r="I26" s="1448"/>
      <c r="J26" s="1447"/>
    </row>
    <row r="27" spans="2:10" s="443" customFormat="1" ht="12.95" customHeight="1">
      <c r="B27" s="1445"/>
      <c r="C27" s="1443"/>
      <c r="D27" s="1472"/>
      <c r="E27" s="1443"/>
      <c r="G27" s="1451" t="s">
        <v>865</v>
      </c>
      <c r="H27" s="1458" t="s">
        <v>30</v>
      </c>
      <c r="I27" s="1470" t="s">
        <v>831</v>
      </c>
      <c r="J27" s="1458" t="s">
        <v>30</v>
      </c>
    </row>
    <row r="28" spans="2:10" s="443" customFormat="1" ht="12.95" customHeight="1">
      <c r="B28" s="1445" t="s">
        <v>825</v>
      </c>
      <c r="C28" s="1443" t="s">
        <v>30</v>
      </c>
      <c r="D28" s="1472" t="s">
        <v>857</v>
      </c>
      <c r="E28" s="1443" t="s">
        <v>30</v>
      </c>
      <c r="G28" s="1457"/>
      <c r="H28" s="1459"/>
      <c r="I28" s="1465"/>
      <c r="J28" s="1459"/>
    </row>
    <row r="29" spans="2:10" s="443" customFormat="1" ht="12.95" customHeight="1">
      <c r="B29" s="1445"/>
      <c r="C29" s="1443"/>
      <c r="D29" s="1472"/>
      <c r="E29" s="1443"/>
      <c r="G29" s="1452"/>
      <c r="H29" s="1460"/>
      <c r="I29" s="1466"/>
      <c r="J29" s="1460"/>
    </row>
    <row r="30" spans="2:10" s="443" customFormat="1" ht="12.95" customHeight="1">
      <c r="B30" s="444"/>
      <c r="C30" s="445"/>
      <c r="D30" s="446"/>
      <c r="E30" s="445"/>
      <c r="G30" s="1449" t="s">
        <v>866</v>
      </c>
      <c r="H30" s="1443" t="s">
        <v>30</v>
      </c>
      <c r="I30" s="1450" t="s">
        <v>833</v>
      </c>
      <c r="J30" s="1443" t="s">
        <v>30</v>
      </c>
    </row>
    <row r="31" spans="2:10" s="443" customFormat="1" ht="12.95" customHeight="1">
      <c r="B31" s="1451"/>
      <c r="C31" s="1453" t="s">
        <v>809</v>
      </c>
      <c r="D31" s="1455" t="s">
        <v>814</v>
      </c>
      <c r="E31" s="1453" t="s">
        <v>810</v>
      </c>
      <c r="G31" s="1449"/>
      <c r="H31" s="1443"/>
      <c r="I31" s="1450"/>
      <c r="J31" s="1443"/>
    </row>
    <row r="32" spans="2:10" s="443" customFormat="1" ht="12.95" customHeight="1">
      <c r="B32" s="1452"/>
      <c r="C32" s="1454"/>
      <c r="D32" s="1456"/>
      <c r="E32" s="1454"/>
      <c r="G32" s="1449" t="s">
        <v>867</v>
      </c>
      <c r="H32" s="1443" t="s">
        <v>30</v>
      </c>
      <c r="I32" s="1450" t="s">
        <v>868</v>
      </c>
      <c r="J32" s="1443" t="s">
        <v>30</v>
      </c>
    </row>
    <row r="33" spans="2:10" s="443" customFormat="1" ht="12.95" customHeight="1">
      <c r="B33" s="1451" t="s">
        <v>860</v>
      </c>
      <c r="C33" s="1458" t="s">
        <v>30</v>
      </c>
      <c r="D33" s="1476" t="s">
        <v>858</v>
      </c>
      <c r="E33" s="1458" t="s">
        <v>30</v>
      </c>
      <c r="G33" s="1449"/>
      <c r="H33" s="1443"/>
      <c r="I33" s="1450"/>
      <c r="J33" s="1443"/>
    </row>
    <row r="34" spans="2:10" s="443" customFormat="1" ht="12.95" customHeight="1">
      <c r="B34" s="1457"/>
      <c r="C34" s="1459"/>
      <c r="D34" s="1462"/>
      <c r="E34" s="1459"/>
      <c r="G34" s="1467" t="s">
        <v>860</v>
      </c>
      <c r="H34" s="1458" t="s">
        <v>30</v>
      </c>
      <c r="I34" s="1464" t="s">
        <v>843</v>
      </c>
      <c r="J34" s="1458" t="s">
        <v>30</v>
      </c>
    </row>
    <row r="35" spans="2:10" s="443" customFormat="1" ht="12.95" customHeight="1">
      <c r="B35" s="1452"/>
      <c r="C35" s="1460"/>
      <c r="D35" s="1463"/>
      <c r="E35" s="1460"/>
      <c r="G35" s="1468"/>
      <c r="H35" s="1459"/>
      <c r="I35" s="1465"/>
      <c r="J35" s="1459"/>
    </row>
    <row r="36" spans="2:10" s="443" customFormat="1" ht="12.95" customHeight="1">
      <c r="B36" s="1445" t="s">
        <v>828</v>
      </c>
      <c r="C36" s="1443" t="s">
        <v>30</v>
      </c>
      <c r="D36" s="1446" t="s">
        <v>859</v>
      </c>
      <c r="E36" s="1443" t="s">
        <v>30</v>
      </c>
      <c r="G36" s="1468"/>
      <c r="H36" s="1459"/>
      <c r="I36" s="1465"/>
      <c r="J36" s="1459"/>
    </row>
    <row r="37" spans="2:10" s="443" customFormat="1" ht="12.95" customHeight="1">
      <c r="B37" s="1445"/>
      <c r="C37" s="1443"/>
      <c r="D37" s="1444"/>
      <c r="E37" s="1443"/>
      <c r="G37" s="1469"/>
      <c r="H37" s="1460"/>
      <c r="I37" s="1466"/>
      <c r="J37" s="1460"/>
    </row>
    <row r="38" spans="2:10" s="443" customFormat="1" ht="12.95" customHeight="1">
      <c r="B38" s="1445"/>
      <c r="C38" s="1443"/>
      <c r="D38" s="1444"/>
      <c r="E38" s="1443"/>
      <c r="G38" s="1449" t="s">
        <v>869</v>
      </c>
      <c r="H38" s="1443" t="s">
        <v>30</v>
      </c>
      <c r="I38" s="1450" t="s">
        <v>836</v>
      </c>
      <c r="J38" s="1443" t="s">
        <v>30</v>
      </c>
    </row>
    <row r="39" spans="2:10" s="443" customFormat="1" ht="12.75" customHeight="1">
      <c r="B39" s="444"/>
      <c r="C39" s="445"/>
      <c r="D39" s="447"/>
      <c r="E39" s="445"/>
      <c r="G39" s="1449"/>
      <c r="H39" s="1443"/>
      <c r="I39" s="1450"/>
      <c r="J39" s="1443"/>
    </row>
    <row r="40" spans="2:10" s="443" customFormat="1" ht="12.75" customHeight="1">
      <c r="B40" s="444"/>
      <c r="C40" s="445"/>
      <c r="D40" s="447"/>
      <c r="E40" s="445"/>
      <c r="G40" s="444"/>
      <c r="H40" s="445"/>
      <c r="I40" s="452"/>
      <c r="J40" s="445"/>
    </row>
    <row r="41" spans="2:10">
      <c r="B41" s="1442" t="s">
        <v>845</v>
      </c>
      <c r="C41" s="1442"/>
      <c r="D41" s="1442"/>
      <c r="E41" s="1442"/>
      <c r="F41" s="1442"/>
      <c r="G41" s="1442"/>
      <c r="H41" s="1442"/>
      <c r="I41" s="1442"/>
    </row>
    <row r="42" spans="2:10" ht="35.25" customHeight="1">
      <c r="B42" s="954" t="s">
        <v>846</v>
      </c>
      <c r="C42" s="954"/>
      <c r="D42" s="954"/>
      <c r="E42" s="954"/>
      <c r="F42" s="954"/>
      <c r="G42" s="954"/>
      <c r="H42" s="954"/>
      <c r="I42" s="954"/>
    </row>
  </sheetData>
  <mergeCells count="111">
    <mergeCell ref="D3:I3"/>
    <mergeCell ref="B5:B6"/>
    <mergeCell ref="C5:C6"/>
    <mergeCell ref="D5:D6"/>
    <mergeCell ref="E5:E6"/>
    <mergeCell ref="H5:H6"/>
    <mergeCell ref="I5:I6"/>
    <mergeCell ref="J38:J39"/>
    <mergeCell ref="B36:B38"/>
    <mergeCell ref="C36:C38"/>
    <mergeCell ref="D36:D38"/>
    <mergeCell ref="E36:E38"/>
    <mergeCell ref="B33:B35"/>
    <mergeCell ref="C33:C35"/>
    <mergeCell ref="D33:D35"/>
    <mergeCell ref="E33:E35"/>
    <mergeCell ref="G32:G33"/>
    <mergeCell ref="H32:H33"/>
    <mergeCell ref="I32:I33"/>
    <mergeCell ref="J32:J33"/>
    <mergeCell ref="B13:B14"/>
    <mergeCell ref="C13:C14"/>
    <mergeCell ref="D13:D14"/>
    <mergeCell ref="E13:E14"/>
    <mergeCell ref="B42:I42"/>
    <mergeCell ref="C7:C8"/>
    <mergeCell ref="D7:D8"/>
    <mergeCell ref="E7:E8"/>
    <mergeCell ref="C9:C10"/>
    <mergeCell ref="E9:E10"/>
    <mergeCell ref="B7:B8"/>
    <mergeCell ref="B9:B10"/>
    <mergeCell ref="D9:D10"/>
    <mergeCell ref="G38:G39"/>
    <mergeCell ref="H38:H39"/>
    <mergeCell ref="I38:I39"/>
    <mergeCell ref="B31:B32"/>
    <mergeCell ref="C31:C32"/>
    <mergeCell ref="D31:D32"/>
    <mergeCell ref="E31:E32"/>
    <mergeCell ref="B16:B17"/>
    <mergeCell ref="C16:C17"/>
    <mergeCell ref="D16:D17"/>
    <mergeCell ref="E16:E17"/>
    <mergeCell ref="B11:B12"/>
    <mergeCell ref="C11:C12"/>
    <mergeCell ref="D11:D12"/>
    <mergeCell ref="E11:E12"/>
    <mergeCell ref="B18:B19"/>
    <mergeCell ref="C18:C19"/>
    <mergeCell ref="D18:D19"/>
    <mergeCell ref="E18:E19"/>
    <mergeCell ref="B41:I41"/>
    <mergeCell ref="B26:B27"/>
    <mergeCell ref="C26:C27"/>
    <mergeCell ref="D26:D27"/>
    <mergeCell ref="E26:E27"/>
    <mergeCell ref="B28:B29"/>
    <mergeCell ref="C28:C29"/>
    <mergeCell ref="D28:D29"/>
    <mergeCell ref="E28:E29"/>
    <mergeCell ref="B20:B22"/>
    <mergeCell ref="C20:C22"/>
    <mergeCell ref="D20:D22"/>
    <mergeCell ref="E20:E22"/>
    <mergeCell ref="B23:B25"/>
    <mergeCell ref="C23:C25"/>
    <mergeCell ref="D23:D25"/>
    <mergeCell ref="E23:E25"/>
    <mergeCell ref="G21:G23"/>
    <mergeCell ref="H21:H23"/>
    <mergeCell ref="I21:I23"/>
    <mergeCell ref="J5:J6"/>
    <mergeCell ref="G7:G8"/>
    <mergeCell ref="H7:H8"/>
    <mergeCell ref="I7:I8"/>
    <mergeCell ref="J7:J8"/>
    <mergeCell ref="G13:G14"/>
    <mergeCell ref="H13:H14"/>
    <mergeCell ref="I13:I14"/>
    <mergeCell ref="J13:J14"/>
    <mergeCell ref="G10:G12"/>
    <mergeCell ref="H10:H12"/>
    <mergeCell ref="I10:I12"/>
    <mergeCell ref="J10:J12"/>
    <mergeCell ref="G5:G6"/>
    <mergeCell ref="J21:J23"/>
    <mergeCell ref="G25:G26"/>
    <mergeCell ref="H25:H26"/>
    <mergeCell ref="I25:I26"/>
    <mergeCell ref="J25:J26"/>
    <mergeCell ref="G16:G17"/>
    <mergeCell ref="H16:H17"/>
    <mergeCell ref="I16:I17"/>
    <mergeCell ref="J16:J17"/>
    <mergeCell ref="G18:G20"/>
    <mergeCell ref="H18:H20"/>
    <mergeCell ref="I18:I20"/>
    <mergeCell ref="J18:J20"/>
    <mergeCell ref="I34:I37"/>
    <mergeCell ref="G34:G37"/>
    <mergeCell ref="H34:H37"/>
    <mergeCell ref="J34:J37"/>
    <mergeCell ref="G27:G29"/>
    <mergeCell ref="H27:H29"/>
    <mergeCell ref="I27:I29"/>
    <mergeCell ref="J27:J29"/>
    <mergeCell ref="G30:G31"/>
    <mergeCell ref="H30:H31"/>
    <mergeCell ref="I30:I31"/>
    <mergeCell ref="J30:J31"/>
  </mergeCells>
  <phoneticPr fontId="4"/>
  <dataValidations count="1">
    <dataValidation type="list" allowBlank="1" showInputMessage="1" showErrorMessage="1" prompt="該当する場合「☑」を選択" sqref="C30 H7 C7 J13 E7 C9 E9 E15 C15 E20 C13 E13 C20 E30 C33 E33 C36 E36 C26 E28 C28 E26 H13 J7 J34 J30 H32 H38 C11 E11 C18 E18 E23 C23 J18 H18 J21 H21 J27 H27 H30 H34 J32 J38">
      <formula1>"□,☑"</formula1>
    </dataValidation>
  </dataValidations>
  <pageMargins left="0.7" right="0.7" top="0.75" bottom="0.75" header="0.3" footer="0.3"/>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42" r:id="rId4" name="Check Box 10">
              <controlPr defaultSize="0" autoFill="0" autoLine="0" autoPict="0">
                <anchor moveWithCells="1">
                  <from>
                    <xdr:col>8</xdr:col>
                    <xdr:colOff>762000</xdr:colOff>
                    <xdr:row>34</xdr:row>
                    <xdr:rowOff>142875</xdr:rowOff>
                  </from>
                  <to>
                    <xdr:col>8</xdr:col>
                    <xdr:colOff>1095375</xdr:colOff>
                    <xdr:row>37</xdr:row>
                    <xdr:rowOff>57150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AH23"/>
  <sheetViews>
    <sheetView view="pageBreakPreview" topLeftCell="A40" zoomScaleNormal="100" zoomScaleSheetLayoutView="100" workbookViewId="0">
      <selection activeCell="B17" sqref="B17:C18"/>
    </sheetView>
  </sheetViews>
  <sheetFormatPr defaultColWidth="4.125" defaultRowHeight="18" customHeight="1"/>
  <cols>
    <col min="1" max="1" width="1.875" style="308" customWidth="1"/>
    <col min="2" max="2" width="4.625" style="308" customWidth="1"/>
    <col min="3" max="3" width="7.25" style="308" customWidth="1"/>
    <col min="4" max="4" width="3.5" style="308" customWidth="1"/>
    <col min="5" max="5" width="11.5" style="308" customWidth="1"/>
    <col min="6" max="6" width="10.5" style="308" customWidth="1"/>
    <col min="7" max="7" width="7.75" style="308" customWidth="1"/>
    <col min="8" max="8" width="3.5" style="308" customWidth="1"/>
    <col min="9" max="9" width="7.375" style="308" customWidth="1"/>
    <col min="10" max="10" width="3.5" style="308" customWidth="1"/>
    <col min="11" max="11" width="8" style="308" customWidth="1"/>
    <col min="12" max="12" width="15.25" style="308" customWidth="1"/>
    <col min="13" max="13" width="7.375" style="308" customWidth="1"/>
    <col min="14" max="14" width="12.25" style="308" customWidth="1"/>
    <col min="15" max="15" width="2.625" style="308" customWidth="1"/>
    <col min="16" max="16" width="5.875" style="308" customWidth="1"/>
    <col min="17" max="122" width="4.625" style="308" customWidth="1"/>
    <col min="123" max="255" width="8.625" style="308" customWidth="1"/>
    <col min="256" max="16384" width="4.125" style="308"/>
  </cols>
  <sheetData>
    <row r="2" spans="1:34" ht="24.4" customHeight="1">
      <c r="B2" s="1478" t="s">
        <v>548</v>
      </c>
      <c r="C2" s="1479"/>
      <c r="D2" s="1479"/>
      <c r="E2" s="1479"/>
      <c r="F2" s="1479"/>
      <c r="G2" s="1479"/>
      <c r="H2" s="1479"/>
      <c r="I2" s="1479"/>
      <c r="J2" s="1479"/>
      <c r="K2" s="1479"/>
      <c r="L2" s="1479"/>
      <c r="M2" s="1479"/>
      <c r="N2" s="1480"/>
    </row>
    <row r="3" spans="1:34" ht="21.75" customHeight="1">
      <c r="B3" s="310"/>
      <c r="C3" s="310"/>
      <c r="D3" s="310"/>
      <c r="E3" s="310"/>
    </row>
    <row r="4" spans="1:34" ht="19.7" customHeight="1">
      <c r="A4" s="311" t="s">
        <v>528</v>
      </c>
      <c r="B4" s="312"/>
      <c r="C4" s="312"/>
      <c r="D4" s="312"/>
      <c r="E4" s="312"/>
      <c r="F4" s="312"/>
      <c r="G4" s="312"/>
      <c r="H4" s="312"/>
      <c r="I4" s="312"/>
    </row>
    <row r="5" spans="1:34" ht="20.25" customHeight="1">
      <c r="A5" s="311"/>
      <c r="B5" s="306" t="s">
        <v>549</v>
      </c>
      <c r="C5" s="306"/>
      <c r="F5" s="313"/>
      <c r="G5" s="313"/>
      <c r="H5" s="314"/>
      <c r="I5" s="314"/>
    </row>
    <row r="6" spans="1:34" ht="30.75" customHeight="1">
      <c r="A6" s="315"/>
      <c r="B6" s="1481" t="str">
        <f>はじめに!D5</f>
        <v>あいうえお集落協定</v>
      </c>
      <c r="C6" s="1482"/>
      <c r="D6" s="1482"/>
      <c r="E6" s="1482"/>
      <c r="F6" s="1482"/>
      <c r="G6" s="1482"/>
      <c r="H6" s="1482"/>
      <c r="I6" s="1482"/>
      <c r="J6" s="1482"/>
      <c r="K6" s="1482"/>
      <c r="L6" s="1482"/>
      <c r="M6" s="1483"/>
    </row>
    <row r="7" spans="1:34" ht="20.100000000000001" customHeight="1">
      <c r="A7" s="315"/>
      <c r="B7" s="316"/>
      <c r="C7" s="316"/>
      <c r="D7" s="317"/>
      <c r="E7" s="317"/>
      <c r="F7" s="317"/>
      <c r="G7" s="317"/>
      <c r="H7" s="318"/>
      <c r="I7" s="318"/>
      <c r="J7" s="317"/>
      <c r="K7" s="317"/>
      <c r="L7" s="317"/>
      <c r="M7" s="319"/>
    </row>
    <row r="8" spans="1:34" s="306" customFormat="1" ht="22.5" customHeight="1">
      <c r="A8" s="311"/>
      <c r="B8" s="306" t="s">
        <v>550</v>
      </c>
      <c r="M8" s="307"/>
      <c r="N8" s="307"/>
      <c r="Q8" s="320"/>
    </row>
    <row r="9" spans="1:34" ht="24" customHeight="1">
      <c r="A9" s="315"/>
      <c r="B9" s="1484" t="s">
        <v>551</v>
      </c>
      <c r="C9" s="1484"/>
      <c r="D9" s="1484"/>
      <c r="E9" s="1484"/>
      <c r="F9" s="1485" t="s">
        <v>552</v>
      </c>
      <c r="G9" s="1485"/>
      <c r="H9" s="1485"/>
      <c r="I9" s="1485"/>
      <c r="J9" s="1485"/>
      <c r="K9" s="1485"/>
      <c r="L9" s="1485"/>
    </row>
    <row r="10" spans="1:34" ht="24" customHeight="1">
      <c r="A10" s="315"/>
      <c r="B10" s="1484" t="s">
        <v>553</v>
      </c>
      <c r="C10" s="1484"/>
      <c r="D10" s="1484"/>
      <c r="E10" s="1484"/>
      <c r="F10" s="1486"/>
      <c r="G10" s="1486"/>
      <c r="H10" s="1486"/>
      <c r="I10" s="1486"/>
      <c r="J10" s="1486"/>
      <c r="K10" s="1486"/>
      <c r="L10" s="1486"/>
    </row>
    <row r="11" spans="1:34" ht="24" customHeight="1">
      <c r="A11" s="315"/>
      <c r="B11" s="1484" t="s">
        <v>554</v>
      </c>
      <c r="C11" s="1484"/>
      <c r="D11" s="1484"/>
      <c r="E11" s="1484"/>
      <c r="F11" s="1486"/>
      <c r="G11" s="1486"/>
      <c r="H11" s="1486"/>
      <c r="I11" s="1486"/>
      <c r="J11" s="1486"/>
      <c r="K11" s="1486"/>
      <c r="L11" s="1486"/>
    </row>
    <row r="12" spans="1:34" ht="24" customHeight="1">
      <c r="A12" s="315"/>
      <c r="B12" s="1484" t="s">
        <v>555</v>
      </c>
      <c r="C12" s="1484"/>
      <c r="D12" s="1484"/>
      <c r="E12" s="1484"/>
      <c r="F12" s="1486"/>
      <c r="G12" s="1486"/>
      <c r="H12" s="1486"/>
      <c r="I12" s="1486"/>
      <c r="J12" s="1486"/>
      <c r="K12" s="1486"/>
      <c r="L12" s="1486"/>
    </row>
    <row r="13" spans="1:34" ht="94.5" customHeight="1">
      <c r="A13" s="315"/>
      <c r="B13" s="1487" t="s">
        <v>529</v>
      </c>
      <c r="C13" s="1487"/>
      <c r="D13" s="1487"/>
      <c r="E13" s="1487"/>
      <c r="F13" s="1487"/>
      <c r="G13" s="1487"/>
      <c r="H13" s="1487"/>
      <c r="I13" s="1487"/>
      <c r="J13" s="1487"/>
      <c r="K13" s="1487"/>
      <c r="L13" s="1487"/>
      <c r="M13" s="309"/>
      <c r="N13" s="309"/>
      <c r="O13" s="309"/>
      <c r="P13" s="309"/>
      <c r="Q13" s="309"/>
      <c r="R13" s="309"/>
      <c r="S13" s="309"/>
      <c r="T13" s="309"/>
      <c r="U13" s="309"/>
      <c r="V13" s="309"/>
      <c r="W13" s="309"/>
      <c r="X13" s="309"/>
      <c r="Y13" s="309"/>
      <c r="Z13" s="309"/>
      <c r="AA13" s="309"/>
      <c r="AB13" s="309"/>
      <c r="AC13" s="309"/>
      <c r="AD13" s="309"/>
      <c r="AE13" s="309"/>
      <c r="AF13" s="309"/>
      <c r="AG13" s="309"/>
      <c r="AH13" s="309"/>
    </row>
    <row r="14" spans="1:34" ht="20.100000000000001" customHeight="1">
      <c r="A14" s="315"/>
      <c r="B14" s="321"/>
      <c r="C14" s="321"/>
      <c r="D14" s="321"/>
      <c r="E14" s="321"/>
      <c r="F14" s="321"/>
      <c r="G14" s="321"/>
      <c r="H14" s="321"/>
      <c r="I14" s="321"/>
      <c r="J14" s="321"/>
      <c r="K14" s="321"/>
      <c r="L14" s="321"/>
      <c r="M14" s="321"/>
      <c r="N14" s="321"/>
      <c r="O14" s="309"/>
      <c r="P14" s="309"/>
      <c r="Q14" s="309"/>
      <c r="R14" s="309"/>
      <c r="S14" s="309"/>
      <c r="T14" s="309"/>
      <c r="U14" s="309"/>
      <c r="V14" s="309"/>
      <c r="W14" s="309"/>
      <c r="X14" s="309"/>
      <c r="Y14" s="309"/>
      <c r="Z14" s="309"/>
      <c r="AA14" s="309"/>
      <c r="AB14" s="309"/>
      <c r="AC14" s="309"/>
      <c r="AD14" s="309"/>
      <c r="AE14" s="309"/>
      <c r="AF14" s="309"/>
      <c r="AG14" s="309"/>
      <c r="AH14" s="309"/>
    </row>
    <row r="15" spans="1:34" s="306" customFormat="1" ht="22.5" customHeight="1">
      <c r="A15" s="311"/>
      <c r="B15" s="306" t="s">
        <v>530</v>
      </c>
      <c r="M15" s="307"/>
      <c r="N15" s="307"/>
      <c r="Q15" s="320"/>
    </row>
    <row r="16" spans="1:34" ht="24" customHeight="1" thickBot="1">
      <c r="A16" s="315"/>
      <c r="B16" s="1477" t="s">
        <v>531</v>
      </c>
      <c r="C16" s="1477"/>
      <c r="D16" s="1477" t="s">
        <v>532</v>
      </c>
      <c r="E16" s="1477"/>
      <c r="F16" s="1477"/>
      <c r="G16" s="1477" t="s">
        <v>533</v>
      </c>
      <c r="H16" s="1477"/>
      <c r="I16" s="1477"/>
      <c r="J16" s="1477"/>
      <c r="K16" s="1477"/>
      <c r="L16" s="1477" t="s">
        <v>534</v>
      </c>
      <c r="M16" s="1477"/>
    </row>
    <row r="17" spans="1:34" ht="47.65" customHeight="1" thickTop="1">
      <c r="A17" s="315"/>
      <c r="B17" s="1488" t="s">
        <v>708</v>
      </c>
      <c r="C17" s="1489"/>
      <c r="D17" s="1492" t="s">
        <v>535</v>
      </c>
      <c r="E17" s="1492"/>
      <c r="F17" s="1492"/>
      <c r="G17" s="1492" t="s">
        <v>536</v>
      </c>
      <c r="H17" s="1492"/>
      <c r="I17" s="1492"/>
      <c r="J17" s="1492"/>
      <c r="K17" s="1492"/>
      <c r="L17" s="1492" t="s">
        <v>537</v>
      </c>
      <c r="M17" s="1492"/>
    </row>
    <row r="18" spans="1:34" ht="85.9" customHeight="1">
      <c r="A18" s="315"/>
      <c r="B18" s="1490"/>
      <c r="C18" s="1491"/>
      <c r="D18" s="1484"/>
      <c r="E18" s="1484"/>
      <c r="F18" s="1484"/>
      <c r="G18" s="1484" t="s">
        <v>538</v>
      </c>
      <c r="H18" s="1484"/>
      <c r="I18" s="1484"/>
      <c r="J18" s="1484"/>
      <c r="K18" s="1484"/>
      <c r="L18" s="1484"/>
      <c r="M18" s="1484"/>
    </row>
    <row r="19" spans="1:34" ht="43.15" customHeight="1">
      <c r="A19" s="315"/>
      <c r="B19" s="1493" t="s">
        <v>708</v>
      </c>
      <c r="C19" s="1494"/>
      <c r="D19" s="1484" t="s">
        <v>539</v>
      </c>
      <c r="E19" s="1484"/>
      <c r="F19" s="1484"/>
      <c r="G19" s="1484" t="s">
        <v>540</v>
      </c>
      <c r="H19" s="1484"/>
      <c r="I19" s="1484"/>
      <c r="J19" s="1484"/>
      <c r="K19" s="1484"/>
      <c r="L19" s="1484" t="s">
        <v>541</v>
      </c>
      <c r="M19" s="1484"/>
    </row>
    <row r="20" spans="1:34" ht="62.65" customHeight="1">
      <c r="A20" s="315"/>
      <c r="B20" s="1495"/>
      <c r="C20" s="1496"/>
      <c r="D20" s="1484"/>
      <c r="E20" s="1484"/>
      <c r="F20" s="1484"/>
      <c r="G20" s="1484" t="s">
        <v>542</v>
      </c>
      <c r="H20" s="1484"/>
      <c r="I20" s="1484"/>
      <c r="J20" s="1484"/>
      <c r="K20" s="1484"/>
      <c r="L20" s="1484" t="s">
        <v>543</v>
      </c>
      <c r="M20" s="1484"/>
    </row>
    <row r="21" spans="1:34" ht="68.25" customHeight="1">
      <c r="A21" s="315"/>
      <c r="B21" s="1497" t="s">
        <v>708</v>
      </c>
      <c r="C21" s="1497"/>
      <c r="D21" s="1484" t="s">
        <v>544</v>
      </c>
      <c r="E21" s="1484"/>
      <c r="F21" s="1484"/>
      <c r="G21" s="1484" t="s">
        <v>545</v>
      </c>
      <c r="H21" s="1484"/>
      <c r="I21" s="1484"/>
      <c r="J21" s="1484"/>
      <c r="K21" s="1484"/>
      <c r="L21" s="1484" t="s">
        <v>546</v>
      </c>
      <c r="M21" s="1484"/>
    </row>
    <row r="22" spans="1:34" ht="288" customHeight="1">
      <c r="A22" s="315"/>
      <c r="B22" s="1487" t="s">
        <v>547</v>
      </c>
      <c r="C22" s="1487"/>
      <c r="D22" s="1487"/>
      <c r="E22" s="1487"/>
      <c r="F22" s="1487"/>
      <c r="G22" s="1487"/>
      <c r="H22" s="1487"/>
      <c r="I22" s="1487"/>
      <c r="J22" s="1487"/>
      <c r="K22" s="1487"/>
      <c r="L22" s="1487"/>
      <c r="M22" s="1487"/>
      <c r="N22" s="309"/>
      <c r="O22" s="309"/>
      <c r="P22" s="309"/>
      <c r="Q22" s="309"/>
      <c r="R22" s="309"/>
      <c r="S22" s="309"/>
      <c r="T22" s="309"/>
      <c r="U22" s="309"/>
      <c r="V22" s="309"/>
      <c r="W22" s="309"/>
      <c r="X22" s="309"/>
      <c r="Y22" s="309"/>
      <c r="Z22" s="309"/>
      <c r="AA22" s="309"/>
      <c r="AB22" s="309"/>
      <c r="AC22" s="309"/>
      <c r="AD22" s="309"/>
      <c r="AE22" s="309"/>
      <c r="AF22" s="309"/>
      <c r="AG22" s="309"/>
      <c r="AH22" s="309"/>
    </row>
    <row r="23" spans="1:34" ht="20.100000000000001" customHeight="1">
      <c r="A23" s="315"/>
      <c r="B23" s="321"/>
      <c r="C23" s="321"/>
      <c r="D23" s="321"/>
      <c r="E23" s="321"/>
      <c r="F23" s="321"/>
      <c r="G23" s="321"/>
      <c r="H23" s="321"/>
      <c r="I23" s="321"/>
      <c r="J23" s="321"/>
      <c r="K23" s="321"/>
      <c r="L23" s="321"/>
      <c r="M23" s="321"/>
      <c r="N23" s="321"/>
      <c r="O23" s="309"/>
      <c r="P23" s="309"/>
      <c r="Q23" s="309"/>
      <c r="R23" s="309"/>
      <c r="S23" s="309"/>
      <c r="T23" s="309"/>
      <c r="U23" s="309"/>
      <c r="V23" s="309"/>
      <c r="W23" s="309"/>
      <c r="X23" s="309"/>
      <c r="Y23" s="309"/>
      <c r="Z23" s="309"/>
      <c r="AA23" s="309"/>
      <c r="AB23" s="309"/>
      <c r="AC23" s="309"/>
      <c r="AD23" s="309"/>
      <c r="AE23" s="309"/>
      <c r="AF23" s="309"/>
      <c r="AG23" s="309"/>
      <c r="AH23" s="309"/>
    </row>
  </sheetData>
  <mergeCells count="31">
    <mergeCell ref="B22:M22"/>
    <mergeCell ref="B17:C18"/>
    <mergeCell ref="D17:F18"/>
    <mergeCell ref="G17:K17"/>
    <mergeCell ref="L17:M18"/>
    <mergeCell ref="G18:K18"/>
    <mergeCell ref="B19:C20"/>
    <mergeCell ref="D19:F20"/>
    <mergeCell ref="G19:K19"/>
    <mergeCell ref="L19:M19"/>
    <mergeCell ref="G20:K20"/>
    <mergeCell ref="L20:M20"/>
    <mergeCell ref="B21:C21"/>
    <mergeCell ref="D21:F21"/>
    <mergeCell ref="G21:K21"/>
    <mergeCell ref="L21:M21"/>
    <mergeCell ref="B16:C16"/>
    <mergeCell ref="D16:F16"/>
    <mergeCell ref="G16:K16"/>
    <mergeCell ref="L16:M16"/>
    <mergeCell ref="B2:N2"/>
    <mergeCell ref="B6:M6"/>
    <mergeCell ref="B9:E9"/>
    <mergeCell ref="F9:L9"/>
    <mergeCell ref="B10:E10"/>
    <mergeCell ref="F10:L10"/>
    <mergeCell ref="B11:E11"/>
    <mergeCell ref="F11:L11"/>
    <mergeCell ref="B12:E12"/>
    <mergeCell ref="F12:L12"/>
    <mergeCell ref="B13:L13"/>
  </mergeCells>
  <phoneticPr fontId="4"/>
  <dataValidations count="1">
    <dataValidation type="list" allowBlank="1" showInputMessage="1" showErrorMessage="1" prompt="該当する場合「○」を記載" sqref="B21:C21 B19:C20 B17:C18">
      <formula1>"　,○,"</formula1>
    </dataValidation>
  </dataValidations>
  <printOptions horizontalCentered="1"/>
  <pageMargins left="0.59055118110236227" right="0.31496062992125984" top="0.55118110236220474" bottom="0.15748031496062992" header="0.31496062992125984" footer="0.31496062992125984"/>
  <pageSetup paperSize="9" scale="8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AH71"/>
  <sheetViews>
    <sheetView view="pageBreakPreview" zoomScale="111" zoomScaleNormal="100" zoomScaleSheetLayoutView="100" workbookViewId="0">
      <selection activeCell="F12" sqref="F12:G12"/>
    </sheetView>
  </sheetViews>
  <sheetFormatPr defaultColWidth="4.125" defaultRowHeight="18" customHeight="1"/>
  <cols>
    <col min="1" max="1" width="1.875" style="308" customWidth="1"/>
    <col min="2" max="3" width="9.625" style="308" customWidth="1"/>
    <col min="4" max="4" width="7.5" style="308" customWidth="1"/>
    <col min="5" max="5" width="9" style="308" customWidth="1"/>
    <col min="6" max="6" width="8.5" style="308" customWidth="1"/>
    <col min="7" max="7" width="7.5" style="308" customWidth="1"/>
    <col min="8" max="14" width="9.625" style="308" customWidth="1"/>
    <col min="15" max="15" width="2.625" style="308" customWidth="1"/>
    <col min="16" max="16" width="5.875" style="308" customWidth="1"/>
    <col min="17" max="122" width="4.625" style="308" customWidth="1"/>
    <col min="123" max="255" width="8.625" style="308" customWidth="1"/>
    <col min="256" max="16384" width="4.125" style="308"/>
  </cols>
  <sheetData>
    <row r="2" spans="1:34" ht="19.7" customHeight="1">
      <c r="A2" s="311" t="s">
        <v>556</v>
      </c>
      <c r="B2" s="312"/>
      <c r="C2" s="312"/>
      <c r="D2" s="312"/>
      <c r="E2" s="312"/>
      <c r="F2" s="312"/>
      <c r="G2" s="312"/>
      <c r="H2" s="312"/>
      <c r="I2" s="312"/>
    </row>
    <row r="3" spans="1:34" ht="66.95" customHeight="1">
      <c r="A3" s="315"/>
      <c r="B3" s="1498" t="s">
        <v>557</v>
      </c>
      <c r="C3" s="1498"/>
      <c r="D3" s="1498"/>
      <c r="E3" s="1498"/>
      <c r="F3" s="1498"/>
      <c r="G3" s="1498"/>
      <c r="H3" s="1498"/>
      <c r="I3" s="1498"/>
      <c r="J3" s="1498"/>
      <c r="K3" s="1498"/>
      <c r="L3" s="1498"/>
      <c r="M3" s="1498"/>
      <c r="N3" s="1498"/>
      <c r="O3" s="309"/>
      <c r="P3" s="309"/>
      <c r="Q3" s="309"/>
      <c r="R3" s="309"/>
      <c r="S3" s="309"/>
      <c r="T3" s="309"/>
      <c r="U3" s="309"/>
      <c r="V3" s="309"/>
      <c r="W3" s="309"/>
      <c r="X3" s="309"/>
      <c r="Y3" s="309"/>
      <c r="Z3" s="309"/>
      <c r="AA3" s="309"/>
      <c r="AB3" s="309"/>
      <c r="AC3" s="309"/>
      <c r="AD3" s="309"/>
      <c r="AE3" s="309"/>
      <c r="AF3" s="309"/>
      <c r="AG3" s="309"/>
      <c r="AH3" s="309"/>
    </row>
    <row r="4" spans="1:34" ht="20.100000000000001" customHeight="1">
      <c r="A4" s="315"/>
      <c r="B4" s="316"/>
      <c r="C4" s="316"/>
      <c r="D4" s="317"/>
      <c r="E4" s="317"/>
      <c r="F4" s="317"/>
      <c r="G4" s="317"/>
      <c r="H4" s="318"/>
      <c r="I4" s="318"/>
      <c r="J4" s="317"/>
      <c r="K4" s="317"/>
      <c r="L4" s="317"/>
      <c r="M4" s="319"/>
    </row>
    <row r="5" spans="1:34" ht="20.25" customHeight="1">
      <c r="A5" s="311"/>
      <c r="B5" s="306" t="s">
        <v>558</v>
      </c>
      <c r="C5" s="306"/>
      <c r="F5" s="313"/>
      <c r="G5" s="313"/>
      <c r="H5" s="314"/>
      <c r="I5" s="314"/>
    </row>
    <row r="6" spans="1:34" ht="30.75" customHeight="1">
      <c r="A6" s="315"/>
      <c r="B6" s="1499" t="s">
        <v>559</v>
      </c>
      <c r="C6" s="1500"/>
      <c r="D6" s="1500"/>
      <c r="E6" s="1500"/>
      <c r="F6" s="1500"/>
      <c r="G6" s="1500"/>
      <c r="H6" s="1500"/>
      <c r="I6" s="1500"/>
      <c r="J6" s="1500"/>
      <c r="K6" s="1500"/>
      <c r="L6" s="1500"/>
      <c r="M6" s="1501"/>
    </row>
    <row r="7" spans="1:34" ht="20.100000000000001" customHeight="1">
      <c r="A7" s="315"/>
      <c r="B7" s="316"/>
      <c r="C7" s="316"/>
      <c r="D7" s="317"/>
      <c r="E7" s="317"/>
      <c r="F7" s="317"/>
      <c r="G7" s="317"/>
      <c r="H7" s="318"/>
      <c r="I7" s="318"/>
      <c r="J7" s="317"/>
      <c r="K7" s="317"/>
      <c r="L7" s="317"/>
      <c r="M7" s="319"/>
    </row>
    <row r="8" spans="1:34" s="306" customFormat="1" ht="22.5" customHeight="1">
      <c r="A8" s="311"/>
      <c r="B8" s="306" t="s">
        <v>560</v>
      </c>
      <c r="M8" s="307"/>
      <c r="N8" s="307"/>
      <c r="Q8" s="320"/>
    </row>
    <row r="9" spans="1:34" ht="24" customHeight="1">
      <c r="A9" s="315"/>
      <c r="B9" s="1502" t="s">
        <v>561</v>
      </c>
      <c r="C9" s="1502"/>
      <c r="D9" s="1502"/>
      <c r="E9" s="1502"/>
      <c r="F9" s="1503" t="s">
        <v>562</v>
      </c>
      <c r="G9" s="1503"/>
      <c r="H9" s="1503" t="s">
        <v>563</v>
      </c>
      <c r="I9" s="1503"/>
      <c r="J9" s="1503"/>
      <c r="K9" s="1503"/>
      <c r="L9" s="1505" t="s">
        <v>564</v>
      </c>
      <c r="M9" s="1506"/>
    </row>
    <row r="10" spans="1:34" ht="49.5" customHeight="1" thickBot="1">
      <c r="A10" s="315"/>
      <c r="B10" s="1477"/>
      <c r="C10" s="1477"/>
      <c r="D10" s="1477"/>
      <c r="E10" s="1477"/>
      <c r="F10" s="1504"/>
      <c r="G10" s="1504"/>
      <c r="H10" s="1507" t="s">
        <v>565</v>
      </c>
      <c r="I10" s="1507"/>
      <c r="J10" s="1507" t="s">
        <v>566</v>
      </c>
      <c r="K10" s="1507"/>
      <c r="L10" s="322" t="s">
        <v>567</v>
      </c>
      <c r="M10" s="323" t="s">
        <v>568</v>
      </c>
    </row>
    <row r="11" spans="1:34" ht="24" customHeight="1" thickTop="1">
      <c r="A11" s="315"/>
      <c r="B11" s="1512" t="str">
        <f>"（自協定）"&amp;はじめに!D5</f>
        <v>（自協定）あいうえお集落協定</v>
      </c>
      <c r="C11" s="1512" t="s">
        <v>569</v>
      </c>
      <c r="D11" s="1512" t="s">
        <v>569</v>
      </c>
      <c r="E11" s="1512" t="s">
        <v>569</v>
      </c>
      <c r="F11" s="1513">
        <f>別紙１④!$C$63/10000</f>
        <v>0</v>
      </c>
      <c r="G11" s="1513"/>
      <c r="H11" s="1514"/>
      <c r="I11" s="1514"/>
      <c r="J11" s="1514"/>
      <c r="K11" s="1514"/>
      <c r="L11" s="324"/>
      <c r="M11" s="324"/>
    </row>
    <row r="12" spans="1:34" ht="24" customHeight="1">
      <c r="A12" s="315"/>
      <c r="B12" s="1508" t="s">
        <v>570</v>
      </c>
      <c r="C12" s="1508"/>
      <c r="D12" s="1508"/>
      <c r="E12" s="1508"/>
      <c r="F12" s="1509">
        <v>13.7</v>
      </c>
      <c r="G12" s="1509"/>
      <c r="H12" s="1497" t="s">
        <v>708</v>
      </c>
      <c r="I12" s="1497"/>
      <c r="J12" s="1497" t="s">
        <v>69</v>
      </c>
      <c r="K12" s="1497"/>
      <c r="L12" s="524" t="s">
        <v>708</v>
      </c>
      <c r="M12" s="525"/>
    </row>
    <row r="13" spans="1:34" ht="24" customHeight="1">
      <c r="A13" s="315"/>
      <c r="B13" s="1508" t="s">
        <v>571</v>
      </c>
      <c r="C13" s="1508"/>
      <c r="D13" s="1508"/>
      <c r="E13" s="1508"/>
      <c r="F13" s="1509">
        <v>3.2</v>
      </c>
      <c r="G13" s="1509"/>
      <c r="H13" s="1497" t="s">
        <v>708</v>
      </c>
      <c r="I13" s="1497"/>
      <c r="J13" s="1497" t="s">
        <v>69</v>
      </c>
      <c r="K13" s="1497"/>
      <c r="L13" s="525"/>
      <c r="M13" s="524" t="s">
        <v>708</v>
      </c>
      <c r="N13" s="526"/>
    </row>
    <row r="14" spans="1:34" ht="24" customHeight="1">
      <c r="A14" s="315"/>
      <c r="B14" s="1508"/>
      <c r="C14" s="1508"/>
      <c r="D14" s="1508"/>
      <c r="E14" s="1508"/>
      <c r="F14" s="1509"/>
      <c r="G14" s="1509"/>
      <c r="H14" s="1497" t="s">
        <v>69</v>
      </c>
      <c r="I14" s="1497"/>
      <c r="J14" s="1497" t="s">
        <v>69</v>
      </c>
      <c r="K14" s="1497"/>
      <c r="L14" s="525"/>
      <c r="M14" s="524"/>
    </row>
    <row r="15" spans="1:34" ht="24" customHeight="1">
      <c r="A15" s="315"/>
      <c r="B15" s="1484" t="s">
        <v>572</v>
      </c>
      <c r="C15" s="1484" t="s">
        <v>572</v>
      </c>
      <c r="D15" s="1484" t="s">
        <v>572</v>
      </c>
      <c r="E15" s="1484" t="s">
        <v>572</v>
      </c>
      <c r="F15" s="1510">
        <f>SUM(F11:G14)</f>
        <v>16.899999999999999</v>
      </c>
      <c r="G15" s="1510"/>
      <c r="H15" s="1511"/>
      <c r="I15" s="1511"/>
      <c r="J15" s="1511"/>
      <c r="K15" s="1511"/>
      <c r="L15" s="325"/>
      <c r="M15" s="325"/>
    </row>
    <row r="16" spans="1:34" ht="27.6" customHeight="1">
      <c r="A16" s="315"/>
      <c r="B16" s="1498" t="s">
        <v>573</v>
      </c>
      <c r="C16" s="1498"/>
      <c r="D16" s="1498"/>
      <c r="E16" s="1498"/>
      <c r="F16" s="1498"/>
      <c r="G16" s="1498"/>
      <c r="H16" s="1498"/>
      <c r="I16" s="1498"/>
      <c r="J16" s="1498"/>
      <c r="K16" s="1498"/>
      <c r="L16" s="1498"/>
      <c r="M16" s="1498"/>
      <c r="N16" s="1498"/>
      <c r="O16" s="309"/>
      <c r="P16" s="309"/>
      <c r="Q16" s="309"/>
      <c r="R16" s="309"/>
      <c r="S16" s="309"/>
      <c r="T16" s="309"/>
      <c r="U16" s="309"/>
      <c r="V16" s="309"/>
      <c r="W16" s="309"/>
      <c r="X16" s="309"/>
      <c r="Y16" s="309"/>
      <c r="Z16" s="309"/>
      <c r="AA16" s="309"/>
      <c r="AB16" s="309"/>
      <c r="AC16" s="309"/>
      <c r="AD16" s="309"/>
      <c r="AE16" s="309"/>
      <c r="AF16" s="309"/>
      <c r="AG16" s="309"/>
      <c r="AH16" s="309"/>
    </row>
    <row r="17" spans="1:34" ht="20.100000000000001" customHeight="1">
      <c r="A17" s="315"/>
      <c r="B17" s="321"/>
      <c r="C17" s="321"/>
      <c r="D17" s="321"/>
      <c r="E17" s="321"/>
      <c r="F17" s="321"/>
      <c r="G17" s="321"/>
      <c r="H17" s="321"/>
      <c r="I17" s="321"/>
      <c r="J17" s="321"/>
      <c r="K17" s="321"/>
      <c r="L17" s="321"/>
      <c r="M17" s="321"/>
      <c r="N17" s="321"/>
      <c r="O17" s="309"/>
      <c r="P17" s="309"/>
      <c r="Q17" s="309"/>
      <c r="R17" s="309"/>
      <c r="S17" s="309"/>
      <c r="T17" s="309"/>
      <c r="U17" s="309"/>
      <c r="V17" s="309"/>
      <c r="W17" s="309"/>
      <c r="X17" s="309"/>
      <c r="Y17" s="309"/>
      <c r="Z17" s="309"/>
      <c r="AA17" s="309"/>
      <c r="AB17" s="309"/>
      <c r="AC17" s="309"/>
      <c r="AD17" s="309"/>
      <c r="AE17" s="309"/>
      <c r="AF17" s="309"/>
      <c r="AG17" s="309"/>
      <c r="AH17" s="309"/>
    </row>
    <row r="18" spans="1:34" s="306" customFormat="1" ht="22.5" customHeight="1">
      <c r="A18" s="311"/>
      <c r="B18" s="306" t="s">
        <v>574</v>
      </c>
      <c r="M18" s="307"/>
      <c r="N18" s="307"/>
      <c r="Q18" s="320"/>
    </row>
    <row r="19" spans="1:34" ht="24" customHeight="1" thickBot="1">
      <c r="A19" s="315"/>
      <c r="B19" s="1477" t="s">
        <v>575</v>
      </c>
      <c r="C19" s="1477"/>
      <c r="D19" s="1504"/>
      <c r="E19" s="1504"/>
      <c r="F19" s="1504"/>
      <c r="G19" s="1504"/>
      <c r="H19" s="1504" t="s">
        <v>575</v>
      </c>
      <c r="I19" s="1504"/>
      <c r="J19" s="1504"/>
      <c r="K19" s="1504"/>
      <c r="L19" s="1504"/>
      <c r="M19" s="1504"/>
    </row>
    <row r="20" spans="1:34" ht="23.85" customHeight="1" thickTop="1">
      <c r="A20" s="315"/>
      <c r="B20" s="1497" t="s">
        <v>69</v>
      </c>
      <c r="C20" s="1497"/>
      <c r="D20" s="1515" t="s">
        <v>576</v>
      </c>
      <c r="E20" s="1515"/>
      <c r="F20" s="1515"/>
      <c r="G20" s="1515"/>
      <c r="H20" s="1497" t="s">
        <v>69</v>
      </c>
      <c r="I20" s="1497"/>
      <c r="J20" s="1516" t="s">
        <v>577</v>
      </c>
      <c r="K20" s="1516"/>
      <c r="L20" s="1516"/>
      <c r="M20" s="1516"/>
    </row>
    <row r="21" spans="1:34" ht="24" customHeight="1">
      <c r="A21" s="315"/>
      <c r="B21" s="1497" t="s">
        <v>708</v>
      </c>
      <c r="C21" s="1497"/>
      <c r="D21" s="1517" t="s">
        <v>578</v>
      </c>
      <c r="E21" s="1517"/>
      <c r="F21" s="1517"/>
      <c r="G21" s="1517"/>
      <c r="H21" s="1497" t="s">
        <v>708</v>
      </c>
      <c r="I21" s="1497"/>
      <c r="J21" s="1518" t="s">
        <v>579</v>
      </c>
      <c r="K21" s="1518"/>
      <c r="L21" s="1518"/>
      <c r="M21" s="1518"/>
    </row>
    <row r="22" spans="1:34" ht="24" customHeight="1">
      <c r="A22" s="315"/>
      <c r="B22" s="1497" t="s">
        <v>69</v>
      </c>
      <c r="C22" s="1497"/>
      <c r="D22" s="1517" t="s">
        <v>580</v>
      </c>
      <c r="E22" s="1517"/>
      <c r="F22" s="1517"/>
      <c r="G22" s="1517"/>
      <c r="H22" s="1493" t="s">
        <v>69</v>
      </c>
      <c r="I22" s="1494"/>
      <c r="J22" s="531" t="s">
        <v>884</v>
      </c>
      <c r="K22" s="532"/>
      <c r="L22" s="532"/>
      <c r="M22" s="533"/>
    </row>
    <row r="23" spans="1:34" ht="24" customHeight="1">
      <c r="A23" s="315"/>
      <c r="B23" s="1497" t="s">
        <v>708</v>
      </c>
      <c r="C23" s="1497"/>
      <c r="D23" s="1517" t="s">
        <v>581</v>
      </c>
      <c r="E23" s="1517"/>
      <c r="F23" s="1517"/>
      <c r="G23" s="1517"/>
      <c r="H23" s="1495"/>
      <c r="I23" s="1496"/>
      <c r="J23" s="1519"/>
      <c r="K23" s="1520"/>
      <c r="L23" s="1520"/>
      <c r="M23" s="1521"/>
    </row>
    <row r="24" spans="1:34" ht="108.4" customHeight="1">
      <c r="A24" s="315"/>
      <c r="B24" s="1522" t="s">
        <v>582</v>
      </c>
      <c r="C24" s="1522"/>
      <c r="D24" s="1522"/>
      <c r="E24" s="1522"/>
      <c r="F24" s="1522"/>
      <c r="G24" s="1522"/>
      <c r="H24" s="1522"/>
      <c r="I24" s="1522"/>
      <c r="J24" s="1522"/>
      <c r="K24" s="1522"/>
      <c r="L24" s="1522"/>
      <c r="M24" s="1522"/>
    </row>
    <row r="25" spans="1:34" ht="40.15" customHeight="1">
      <c r="A25" s="315"/>
      <c r="B25" s="1498" t="s">
        <v>583</v>
      </c>
      <c r="C25" s="1498"/>
      <c r="D25" s="1498"/>
      <c r="E25" s="1498"/>
      <c r="F25" s="1498"/>
      <c r="G25" s="1498"/>
      <c r="H25" s="1498"/>
      <c r="I25" s="1498"/>
      <c r="J25" s="1498"/>
      <c r="K25" s="1498"/>
      <c r="L25" s="1498"/>
      <c r="M25" s="1498"/>
      <c r="N25" s="309"/>
      <c r="O25" s="309"/>
      <c r="P25" s="309"/>
      <c r="Q25" s="309"/>
      <c r="R25" s="309"/>
      <c r="S25" s="309"/>
      <c r="T25" s="309"/>
      <c r="U25" s="309"/>
      <c r="V25" s="309"/>
      <c r="W25" s="309"/>
      <c r="X25" s="309"/>
      <c r="Y25" s="309"/>
      <c r="Z25" s="309"/>
      <c r="AA25" s="309"/>
      <c r="AB25" s="309"/>
      <c r="AC25" s="309"/>
      <c r="AD25" s="309"/>
      <c r="AE25" s="309"/>
      <c r="AF25" s="309"/>
      <c r="AG25" s="309"/>
      <c r="AH25" s="309"/>
    </row>
    <row r="26" spans="1:34" ht="20.100000000000001" customHeight="1">
      <c r="A26" s="315"/>
      <c r="B26" s="321"/>
      <c r="C26" s="321"/>
      <c r="D26" s="321"/>
      <c r="E26" s="321"/>
      <c r="F26" s="321"/>
      <c r="G26" s="321"/>
      <c r="H26" s="321"/>
      <c r="I26" s="321"/>
      <c r="J26" s="321"/>
      <c r="K26" s="321"/>
      <c r="L26" s="321"/>
      <c r="M26" s="321"/>
      <c r="N26" s="321"/>
      <c r="O26" s="309"/>
      <c r="P26" s="309"/>
      <c r="Q26" s="309"/>
      <c r="R26" s="309"/>
      <c r="S26" s="309"/>
      <c r="T26" s="309"/>
      <c r="U26" s="309"/>
      <c r="V26" s="309"/>
      <c r="W26" s="309"/>
      <c r="X26" s="309"/>
      <c r="Y26" s="309"/>
      <c r="Z26" s="309"/>
      <c r="AA26" s="309"/>
      <c r="AB26" s="309"/>
      <c r="AC26" s="309"/>
      <c r="AD26" s="309"/>
      <c r="AE26" s="309"/>
      <c r="AF26" s="309"/>
      <c r="AG26" s="309"/>
      <c r="AH26" s="309"/>
    </row>
    <row r="27" spans="1:34" s="306" customFormat="1" ht="22.5" customHeight="1">
      <c r="A27" s="311"/>
      <c r="B27" s="306" t="s">
        <v>584</v>
      </c>
      <c r="M27" s="307"/>
      <c r="N27" s="307"/>
      <c r="Q27" s="320"/>
    </row>
    <row r="28" spans="1:34" ht="24" customHeight="1" thickBot="1">
      <c r="A28" s="315"/>
      <c r="B28" s="1477" t="s">
        <v>575</v>
      </c>
      <c r="C28" s="1477"/>
      <c r="D28" s="1504" t="s">
        <v>585</v>
      </c>
      <c r="E28" s="1504"/>
      <c r="F28" s="1504"/>
      <c r="G28" s="1504"/>
      <c r="H28" s="1504" t="s">
        <v>575</v>
      </c>
      <c r="I28" s="1504"/>
      <c r="J28" s="1504" t="s">
        <v>585</v>
      </c>
      <c r="K28" s="1504"/>
      <c r="L28" s="1504"/>
    </row>
    <row r="29" spans="1:34" ht="24" customHeight="1" thickTop="1">
      <c r="A29" s="315"/>
      <c r="B29" s="1493" t="s">
        <v>708</v>
      </c>
      <c r="C29" s="1494"/>
      <c r="D29" s="1515" t="s">
        <v>586</v>
      </c>
      <c r="E29" s="1515"/>
      <c r="F29" s="1515"/>
      <c r="G29" s="1515"/>
      <c r="H29" s="1497" t="s">
        <v>708</v>
      </c>
      <c r="I29" s="1497"/>
      <c r="J29" s="1516" t="s">
        <v>587</v>
      </c>
      <c r="K29" s="1516"/>
      <c r="L29" s="1516"/>
    </row>
    <row r="30" spans="1:34" ht="23.85" customHeight="1">
      <c r="A30" s="315"/>
      <c r="B30" s="1495"/>
      <c r="C30" s="1496"/>
      <c r="D30" s="1517"/>
      <c r="E30" s="1517"/>
      <c r="F30" s="1517"/>
      <c r="G30" s="1517"/>
      <c r="H30" s="1497" t="s">
        <v>708</v>
      </c>
      <c r="I30" s="1497"/>
      <c r="J30" s="1518" t="s">
        <v>588</v>
      </c>
      <c r="K30" s="1518"/>
      <c r="L30" s="1518"/>
    </row>
    <row r="31" spans="1:34" ht="39.4" customHeight="1">
      <c r="A31" s="315"/>
      <c r="B31" s="1497" t="s">
        <v>69</v>
      </c>
      <c r="C31" s="1497"/>
      <c r="D31" s="1517" t="s">
        <v>589</v>
      </c>
      <c r="E31" s="1517"/>
      <c r="F31" s="1517"/>
      <c r="G31" s="1517"/>
      <c r="H31" s="1497" t="s">
        <v>708</v>
      </c>
      <c r="I31" s="1497"/>
      <c r="J31" s="1518" t="s">
        <v>590</v>
      </c>
      <c r="K31" s="1518"/>
      <c r="L31" s="1518"/>
    </row>
    <row r="32" spans="1:34" ht="24" customHeight="1">
      <c r="A32" s="315"/>
      <c r="B32" s="1497" t="s">
        <v>69</v>
      </c>
      <c r="C32" s="1497"/>
      <c r="D32" s="1517" t="s">
        <v>591</v>
      </c>
      <c r="E32" s="1517"/>
      <c r="F32" s="1517"/>
      <c r="G32" s="1517"/>
      <c r="H32" s="1497" t="s">
        <v>69</v>
      </c>
      <c r="I32" s="1497"/>
      <c r="J32" s="1518" t="s">
        <v>592</v>
      </c>
      <c r="K32" s="1518"/>
      <c r="L32" s="1518"/>
    </row>
    <row r="33" spans="1:34" ht="24" customHeight="1">
      <c r="A33" s="315"/>
      <c r="B33" s="1497" t="s">
        <v>69</v>
      </c>
      <c r="C33" s="1497"/>
      <c r="D33" s="1517" t="s">
        <v>593</v>
      </c>
      <c r="E33" s="1517"/>
      <c r="F33" s="1517"/>
      <c r="G33" s="1517"/>
      <c r="H33" s="1493" t="s">
        <v>69</v>
      </c>
      <c r="I33" s="1494"/>
      <c r="J33" s="530" t="s">
        <v>883</v>
      </c>
      <c r="K33" s="530"/>
      <c r="L33" s="530"/>
    </row>
    <row r="34" spans="1:34" ht="24" customHeight="1">
      <c r="A34" s="315"/>
      <c r="B34" s="1497" t="s">
        <v>708</v>
      </c>
      <c r="C34" s="1497"/>
      <c r="D34" s="1517" t="s">
        <v>594</v>
      </c>
      <c r="E34" s="1517"/>
      <c r="F34" s="1517"/>
      <c r="G34" s="1517"/>
      <c r="H34" s="1495"/>
      <c r="I34" s="1496"/>
      <c r="J34" s="1519"/>
      <c r="K34" s="1520"/>
      <c r="L34" s="1521"/>
    </row>
    <row r="35" spans="1:34" ht="20.100000000000001" customHeight="1">
      <c r="A35" s="315"/>
      <c r="B35" s="321"/>
      <c r="C35" s="321"/>
      <c r="D35" s="321"/>
      <c r="E35" s="321"/>
      <c r="F35" s="321"/>
      <c r="G35" s="321"/>
      <c r="H35" s="321"/>
      <c r="I35" s="321"/>
      <c r="J35" s="321"/>
      <c r="K35" s="321"/>
      <c r="L35" s="321"/>
      <c r="M35" s="321"/>
      <c r="N35" s="321"/>
      <c r="O35" s="309"/>
      <c r="P35" s="309"/>
      <c r="Q35" s="309"/>
      <c r="R35" s="309"/>
      <c r="S35" s="309"/>
      <c r="T35" s="309"/>
      <c r="U35" s="309"/>
      <c r="V35" s="309"/>
      <c r="W35" s="309"/>
      <c r="X35" s="309"/>
      <c r="Y35" s="309"/>
      <c r="Z35" s="309"/>
      <c r="AA35" s="309"/>
      <c r="AB35" s="309"/>
      <c r="AC35" s="309"/>
      <c r="AD35" s="309"/>
      <c r="AE35" s="309"/>
      <c r="AF35" s="309"/>
      <c r="AG35" s="309"/>
      <c r="AH35" s="309"/>
    </row>
    <row r="36" spans="1:34" s="306" customFormat="1" ht="22.5" customHeight="1">
      <c r="A36" s="311"/>
      <c r="B36" s="306" t="s">
        <v>595</v>
      </c>
      <c r="M36" s="307"/>
      <c r="N36" s="307"/>
      <c r="Q36" s="320"/>
    </row>
    <row r="37" spans="1:34" ht="24" customHeight="1" thickBot="1">
      <c r="A37" s="315"/>
      <c r="B37" s="1477" t="s">
        <v>575</v>
      </c>
      <c r="C37" s="1477"/>
      <c r="D37" s="1504" t="s">
        <v>596</v>
      </c>
      <c r="E37" s="1504"/>
      <c r="F37" s="1504"/>
      <c r="G37" s="1504" t="s">
        <v>575</v>
      </c>
      <c r="H37" s="1504"/>
      <c r="I37" s="1523" t="s">
        <v>596</v>
      </c>
      <c r="J37" s="1524"/>
      <c r="K37" s="1524"/>
      <c r="L37" s="1525"/>
    </row>
    <row r="38" spans="1:34" ht="24" customHeight="1" thickTop="1">
      <c r="A38" s="315"/>
      <c r="B38" s="1497" t="s">
        <v>708</v>
      </c>
      <c r="C38" s="1497"/>
      <c r="D38" s="1515" t="s">
        <v>597</v>
      </c>
      <c r="E38" s="1515"/>
      <c r="F38" s="1515"/>
      <c r="G38" s="1497" t="s">
        <v>69</v>
      </c>
      <c r="H38" s="1497"/>
      <c r="I38" s="1526" t="s">
        <v>598</v>
      </c>
      <c r="J38" s="1527"/>
      <c r="K38" s="1527"/>
      <c r="L38" s="1528"/>
    </row>
    <row r="39" spans="1:34" ht="23.85" customHeight="1">
      <c r="A39" s="315"/>
      <c r="B39" s="1497" t="s">
        <v>708</v>
      </c>
      <c r="C39" s="1497"/>
      <c r="D39" s="1517" t="s">
        <v>599</v>
      </c>
      <c r="E39" s="1517"/>
      <c r="F39" s="1517"/>
      <c r="G39" s="1497" t="s">
        <v>69</v>
      </c>
      <c r="H39" s="1497"/>
      <c r="I39" s="455" t="s">
        <v>885</v>
      </c>
      <c r="J39" s="1529"/>
      <c r="K39" s="1529"/>
      <c r="L39" s="456" t="s">
        <v>886</v>
      </c>
    </row>
    <row r="40" spans="1:34" ht="92.65" customHeight="1">
      <c r="A40" s="315"/>
      <c r="B40" s="1487" t="s">
        <v>600</v>
      </c>
      <c r="C40" s="1487"/>
      <c r="D40" s="1487"/>
      <c r="E40" s="1487"/>
      <c r="F40" s="1487"/>
      <c r="G40" s="1487"/>
      <c r="H40" s="1487"/>
      <c r="I40" s="1487"/>
      <c r="J40" s="1487"/>
      <c r="K40" s="1487"/>
      <c r="L40" s="309"/>
      <c r="M40" s="309"/>
      <c r="N40" s="309"/>
    </row>
    <row r="41" spans="1:34" ht="20.100000000000001" customHeight="1">
      <c r="A41" s="315"/>
      <c r="B41" s="321"/>
      <c r="C41" s="321"/>
      <c r="D41" s="321"/>
      <c r="E41" s="321"/>
      <c r="F41" s="321"/>
      <c r="G41" s="321"/>
      <c r="H41" s="321"/>
      <c r="I41" s="321"/>
      <c r="J41" s="321"/>
      <c r="K41" s="321"/>
      <c r="L41" s="321"/>
      <c r="M41" s="321"/>
      <c r="N41" s="321"/>
    </row>
    <row r="42" spans="1:34" s="306" customFormat="1" ht="22.5" customHeight="1">
      <c r="A42" s="311"/>
      <c r="B42" s="306" t="s">
        <v>601</v>
      </c>
      <c r="M42" s="307"/>
      <c r="N42" s="307"/>
      <c r="Q42" s="320"/>
    </row>
    <row r="43" spans="1:34" ht="24" customHeight="1">
      <c r="A43" s="315"/>
      <c r="B43" s="1484" t="s">
        <v>602</v>
      </c>
      <c r="C43" s="1484"/>
      <c r="D43" s="1484"/>
      <c r="E43" s="1484"/>
      <c r="F43" s="1484"/>
      <c r="G43" s="1484"/>
      <c r="H43" s="1484"/>
      <c r="I43" s="1484"/>
      <c r="J43" s="1484"/>
      <c r="K43" s="1484"/>
      <c r="L43" s="1484"/>
      <c r="M43" s="1484"/>
      <c r="N43" s="1484"/>
    </row>
    <row r="44" spans="1:34" ht="24" customHeight="1">
      <c r="A44" s="315"/>
      <c r="B44" s="1517" t="s">
        <v>532</v>
      </c>
      <c r="C44" s="1517"/>
      <c r="D44" s="1517"/>
      <c r="E44" s="1517"/>
      <c r="F44" s="1517"/>
      <c r="G44" s="1517"/>
      <c r="H44" s="326" t="s">
        <v>603</v>
      </c>
      <c r="I44" s="326" t="s">
        <v>604</v>
      </c>
      <c r="J44" s="326" t="s">
        <v>605</v>
      </c>
      <c r="K44" s="326" t="s">
        <v>606</v>
      </c>
      <c r="L44" s="326" t="s">
        <v>607</v>
      </c>
      <c r="M44" s="326" t="s">
        <v>608</v>
      </c>
      <c r="N44" s="326" t="s">
        <v>609</v>
      </c>
    </row>
    <row r="45" spans="1:34" ht="23.85" customHeight="1">
      <c r="A45" s="315"/>
      <c r="B45" s="1484" t="s">
        <v>610</v>
      </c>
      <c r="C45" s="1484"/>
      <c r="D45" s="1484"/>
      <c r="E45" s="1484"/>
      <c r="F45" s="1484"/>
      <c r="G45" s="1484"/>
      <c r="H45" s="524" t="s">
        <v>69</v>
      </c>
      <c r="I45" s="524" t="s">
        <v>708</v>
      </c>
      <c r="J45" s="524" t="s">
        <v>708</v>
      </c>
      <c r="K45" s="524" t="s">
        <v>69</v>
      </c>
      <c r="L45" s="524" t="s">
        <v>69</v>
      </c>
      <c r="M45" s="524" t="s">
        <v>69</v>
      </c>
      <c r="N45" s="524" t="s">
        <v>69</v>
      </c>
    </row>
    <row r="46" spans="1:34" ht="24" customHeight="1">
      <c r="A46" s="315"/>
      <c r="B46" s="1484" t="s">
        <v>611</v>
      </c>
      <c r="C46" s="1484"/>
      <c r="D46" s="1484"/>
      <c r="E46" s="1484"/>
      <c r="F46" s="1484"/>
      <c r="G46" s="1484"/>
      <c r="H46" s="524" t="s">
        <v>69</v>
      </c>
      <c r="I46" s="524" t="s">
        <v>708</v>
      </c>
      <c r="J46" s="524" t="s">
        <v>708</v>
      </c>
      <c r="K46" s="524" t="s">
        <v>69</v>
      </c>
      <c r="L46" s="524" t="s">
        <v>69</v>
      </c>
      <c r="M46" s="524" t="s">
        <v>69</v>
      </c>
      <c r="N46" s="524" t="s">
        <v>69</v>
      </c>
    </row>
    <row r="47" spans="1:34" ht="15" customHeight="1">
      <c r="A47" s="315"/>
      <c r="B47" s="1540" t="s">
        <v>612</v>
      </c>
      <c r="C47" s="1541"/>
      <c r="D47" s="1541"/>
      <c r="E47" s="1541"/>
      <c r="F47" s="1541"/>
      <c r="G47" s="1542"/>
      <c r="H47" s="527" t="s">
        <v>709</v>
      </c>
      <c r="I47" s="527"/>
      <c r="J47" s="527" t="s">
        <v>710</v>
      </c>
      <c r="K47" s="527"/>
      <c r="L47" s="527" t="s">
        <v>712</v>
      </c>
      <c r="M47" s="527"/>
      <c r="N47" s="527"/>
    </row>
    <row r="48" spans="1:34" ht="15" customHeight="1">
      <c r="A48" s="315"/>
      <c r="B48" s="1543"/>
      <c r="C48" s="1544"/>
      <c r="D48" s="1544"/>
      <c r="E48" s="1544"/>
      <c r="F48" s="1544"/>
      <c r="G48" s="1545"/>
      <c r="H48" s="527"/>
      <c r="I48" s="527"/>
      <c r="J48" s="527" t="s">
        <v>711</v>
      </c>
      <c r="K48" s="527"/>
      <c r="L48" s="527" t="s">
        <v>713</v>
      </c>
      <c r="M48" s="527"/>
      <c r="N48" s="527"/>
    </row>
    <row r="49" spans="1:14" ht="15" customHeight="1">
      <c r="A49" s="315"/>
      <c r="B49" s="1546"/>
      <c r="C49" s="1547"/>
      <c r="D49" s="1547"/>
      <c r="E49" s="1547"/>
      <c r="F49" s="1547"/>
      <c r="G49" s="1548"/>
      <c r="H49" s="527"/>
      <c r="I49" s="527"/>
      <c r="J49" s="527"/>
      <c r="K49" s="527"/>
      <c r="L49" s="527"/>
      <c r="M49" s="527"/>
      <c r="N49" s="527"/>
    </row>
    <row r="50" spans="1:14" ht="24" customHeight="1">
      <c r="A50" s="315"/>
      <c r="B50" s="1484" t="s">
        <v>613</v>
      </c>
      <c r="C50" s="1484"/>
      <c r="D50" s="1484"/>
      <c r="E50" s="1484"/>
      <c r="F50" s="1484"/>
      <c r="G50" s="1484"/>
      <c r="H50" s="524" t="s">
        <v>69</v>
      </c>
      <c r="I50" s="524" t="s">
        <v>69</v>
      </c>
      <c r="J50" s="524" t="s">
        <v>708</v>
      </c>
      <c r="K50" s="524" t="s">
        <v>69</v>
      </c>
      <c r="L50" s="524" t="s">
        <v>69</v>
      </c>
      <c r="M50" s="524" t="s">
        <v>69</v>
      </c>
      <c r="N50" s="524" t="s">
        <v>69</v>
      </c>
    </row>
    <row r="51" spans="1:14" ht="24" customHeight="1">
      <c r="A51" s="315"/>
      <c r="B51" s="1484" t="s">
        <v>614</v>
      </c>
      <c r="C51" s="1484"/>
      <c r="D51" s="1484"/>
      <c r="E51" s="1484"/>
      <c r="F51" s="1484"/>
      <c r="G51" s="1484"/>
      <c r="H51" s="327"/>
      <c r="I51" s="524" t="s">
        <v>69</v>
      </c>
      <c r="J51" s="524" t="s">
        <v>708</v>
      </c>
      <c r="K51" s="524" t="s">
        <v>708</v>
      </c>
      <c r="L51" s="524" t="s">
        <v>708</v>
      </c>
      <c r="M51" s="524" t="s">
        <v>708</v>
      </c>
      <c r="N51" s="327"/>
    </row>
    <row r="52" spans="1:14" ht="22.5" customHeight="1">
      <c r="A52" s="315"/>
      <c r="B52" s="1530" t="s">
        <v>615</v>
      </c>
      <c r="C52" s="1531"/>
      <c r="D52" s="1531"/>
      <c r="E52" s="1531"/>
      <c r="F52" s="1531"/>
      <c r="G52" s="1531"/>
      <c r="H52" s="1531"/>
      <c r="I52" s="1531"/>
      <c r="J52" s="1531"/>
      <c r="K52" s="1531"/>
      <c r="L52" s="1531"/>
      <c r="M52" s="1531"/>
      <c r="N52" s="1532"/>
    </row>
    <row r="53" spans="1:14" ht="22.5" customHeight="1">
      <c r="A53" s="315"/>
      <c r="B53" s="1533"/>
      <c r="C53" s="1534"/>
      <c r="D53" s="1534"/>
      <c r="E53" s="1534"/>
      <c r="F53" s="1534"/>
      <c r="G53" s="1534"/>
      <c r="H53" s="1534"/>
      <c r="I53" s="1534"/>
      <c r="J53" s="1534"/>
      <c r="K53" s="1534"/>
      <c r="L53" s="1534"/>
      <c r="M53" s="1534"/>
      <c r="N53" s="1535"/>
    </row>
    <row r="54" spans="1:14" ht="22.5" customHeight="1">
      <c r="A54" s="315"/>
      <c r="B54" s="1533"/>
      <c r="C54" s="1534"/>
      <c r="D54" s="1534"/>
      <c r="E54" s="1534"/>
      <c r="F54" s="1534"/>
      <c r="G54" s="1534"/>
      <c r="H54" s="1534"/>
      <c r="I54" s="1534"/>
      <c r="J54" s="1534"/>
      <c r="K54" s="1534"/>
      <c r="L54" s="1534"/>
      <c r="M54" s="1534"/>
      <c r="N54" s="1535"/>
    </row>
    <row r="55" spans="1:14" ht="22.5" customHeight="1">
      <c r="A55" s="315"/>
      <c r="B55" s="1533"/>
      <c r="C55" s="1534"/>
      <c r="D55" s="1534"/>
      <c r="E55" s="1534"/>
      <c r="F55" s="1534"/>
      <c r="G55" s="1534"/>
      <c r="H55" s="1534"/>
      <c r="I55" s="1534"/>
      <c r="J55" s="1534"/>
      <c r="K55" s="1534"/>
      <c r="L55" s="1534"/>
      <c r="M55" s="1534"/>
      <c r="N55" s="1535"/>
    </row>
    <row r="56" spans="1:14" ht="22.5" customHeight="1">
      <c r="A56" s="315"/>
      <c r="B56" s="1533"/>
      <c r="C56" s="1534"/>
      <c r="D56" s="1534"/>
      <c r="E56" s="1534"/>
      <c r="F56" s="1534"/>
      <c r="G56" s="1534"/>
      <c r="H56" s="1534"/>
      <c r="I56" s="1534"/>
      <c r="J56" s="1534"/>
      <c r="K56" s="1534"/>
      <c r="L56" s="1534"/>
      <c r="M56" s="1534"/>
      <c r="N56" s="1535"/>
    </row>
    <row r="57" spans="1:14" ht="22.5" customHeight="1">
      <c r="A57" s="315"/>
      <c r="B57" s="1533"/>
      <c r="C57" s="1534"/>
      <c r="D57" s="1534"/>
      <c r="E57" s="1534"/>
      <c r="F57" s="1534"/>
      <c r="G57" s="1534"/>
      <c r="H57" s="1534"/>
      <c r="I57" s="1534"/>
      <c r="J57" s="1534"/>
      <c r="K57" s="1534"/>
      <c r="L57" s="1534"/>
      <c r="M57" s="1534"/>
      <c r="N57" s="1535"/>
    </row>
    <row r="58" spans="1:14" ht="22.5" customHeight="1">
      <c r="B58" s="1533"/>
      <c r="C58" s="1534"/>
      <c r="D58" s="1534"/>
      <c r="E58" s="1534"/>
      <c r="F58" s="1534"/>
      <c r="G58" s="1534"/>
      <c r="H58" s="1534"/>
      <c r="I58" s="1534"/>
      <c r="J58" s="1534"/>
      <c r="K58" s="1534"/>
      <c r="L58" s="1534"/>
      <c r="M58" s="1534"/>
      <c r="N58" s="1535"/>
    </row>
    <row r="59" spans="1:14" s="329" customFormat="1" ht="22.5" customHeight="1">
      <c r="A59" s="328"/>
      <c r="B59" s="1533"/>
      <c r="C59" s="1534"/>
      <c r="D59" s="1534"/>
      <c r="E59" s="1534"/>
      <c r="F59" s="1534"/>
      <c r="G59" s="1534"/>
      <c r="H59" s="1534"/>
      <c r="I59" s="1534"/>
      <c r="J59" s="1534"/>
      <c r="K59" s="1534"/>
      <c r="L59" s="1534"/>
      <c r="M59" s="1534"/>
      <c r="N59" s="1535"/>
    </row>
    <row r="60" spans="1:14" ht="22.5" customHeight="1">
      <c r="B60" s="1536"/>
      <c r="C60" s="1537"/>
      <c r="D60" s="1537"/>
      <c r="E60" s="1537"/>
      <c r="F60" s="1537"/>
      <c r="G60" s="1537"/>
      <c r="H60" s="1537"/>
      <c r="I60" s="1537"/>
      <c r="J60" s="1537"/>
      <c r="K60" s="1537"/>
      <c r="L60" s="1537"/>
      <c r="M60" s="1537"/>
      <c r="N60" s="1538"/>
    </row>
    <row r="61" spans="1:14" ht="31.5" customHeight="1">
      <c r="A61" s="328"/>
      <c r="B61" s="1539" t="s">
        <v>1004</v>
      </c>
      <c r="C61" s="1539"/>
      <c r="D61" s="1539"/>
      <c r="E61" s="1539"/>
      <c r="F61" s="1539"/>
      <c r="G61" s="1539"/>
      <c r="H61" s="1539"/>
      <c r="I61" s="1539"/>
      <c r="J61" s="1539"/>
      <c r="K61" s="1539"/>
      <c r="L61" s="1539"/>
      <c r="M61" s="1539"/>
      <c r="N61" s="1539"/>
    </row>
    <row r="62" spans="1:14" ht="20.100000000000001" customHeight="1"/>
    <row r="63" spans="1:14" s="306" customFormat="1" ht="22.5" customHeight="1">
      <c r="A63" s="311"/>
      <c r="B63" s="306" t="s">
        <v>616</v>
      </c>
      <c r="M63" s="320"/>
    </row>
    <row r="64" spans="1:14" ht="24" customHeight="1" thickBot="1">
      <c r="A64" s="315"/>
      <c r="B64" s="1477" t="s">
        <v>575</v>
      </c>
      <c r="C64" s="1477"/>
      <c r="D64" s="1477" t="s">
        <v>617</v>
      </c>
      <c r="E64" s="1477"/>
      <c r="F64" s="1477"/>
      <c r="G64" s="1477"/>
      <c r="H64" s="1477"/>
      <c r="I64" s="1477"/>
      <c r="J64" s="1477"/>
      <c r="K64" s="1477"/>
    </row>
    <row r="65" spans="1:11" ht="23.1" customHeight="1" thickTop="1">
      <c r="A65" s="315"/>
      <c r="B65" s="1497" t="s">
        <v>69</v>
      </c>
      <c r="C65" s="1497"/>
      <c r="D65" s="1516" t="s">
        <v>618</v>
      </c>
      <c r="E65" s="1516"/>
      <c r="F65" s="1516"/>
      <c r="G65" s="1516"/>
      <c r="H65" s="1516"/>
      <c r="I65" s="1516"/>
      <c r="J65" s="1516"/>
      <c r="K65" s="1516"/>
    </row>
    <row r="66" spans="1:11" ht="23.1" customHeight="1">
      <c r="A66" s="315"/>
      <c r="B66" s="1497" t="s">
        <v>708</v>
      </c>
      <c r="C66" s="1497"/>
      <c r="D66" s="1518" t="s">
        <v>619</v>
      </c>
      <c r="E66" s="1518"/>
      <c r="F66" s="1518"/>
      <c r="G66" s="1518"/>
      <c r="H66" s="1518"/>
      <c r="I66" s="1518"/>
      <c r="J66" s="1518"/>
      <c r="K66" s="1518"/>
    </row>
    <row r="67" spans="1:11" ht="23.1" customHeight="1">
      <c r="A67" s="315"/>
      <c r="B67" s="1497" t="s">
        <v>69</v>
      </c>
      <c r="C67" s="1497"/>
      <c r="D67" s="1518" t="s">
        <v>620</v>
      </c>
      <c r="E67" s="1518"/>
      <c r="F67" s="1518"/>
      <c r="G67" s="1518"/>
      <c r="H67" s="1518"/>
      <c r="I67" s="1518"/>
      <c r="J67" s="1518"/>
      <c r="K67" s="1518"/>
    </row>
    <row r="68" spans="1:11" ht="23.1" customHeight="1">
      <c r="B68" s="1497" t="s">
        <v>69</v>
      </c>
      <c r="C68" s="1497"/>
      <c r="D68" s="1518" t="s">
        <v>621</v>
      </c>
      <c r="E68" s="1518"/>
      <c r="F68" s="1518"/>
      <c r="G68" s="1518"/>
      <c r="H68" s="1518"/>
      <c r="I68" s="1518"/>
      <c r="J68" s="1518"/>
      <c r="K68" s="1518"/>
    </row>
    <row r="69" spans="1:11" ht="23.1" customHeight="1">
      <c r="B69" s="1497" t="s">
        <v>69</v>
      </c>
      <c r="C69" s="1497"/>
      <c r="D69" s="1518" t="s">
        <v>622</v>
      </c>
      <c r="E69" s="1518"/>
      <c r="F69" s="1518"/>
      <c r="G69" s="1518"/>
      <c r="H69" s="1518"/>
      <c r="I69" s="1518"/>
      <c r="J69" s="1518"/>
      <c r="K69" s="1518"/>
    </row>
    <row r="70" spans="1:11" ht="23.1" customHeight="1">
      <c r="B70" s="1497" t="s">
        <v>69</v>
      </c>
      <c r="C70" s="1497"/>
      <c r="D70" s="457" t="s">
        <v>887</v>
      </c>
      <c r="E70" s="455"/>
      <c r="F70" s="1529"/>
      <c r="G70" s="1529"/>
      <c r="H70" s="1529"/>
      <c r="I70" s="1529"/>
      <c r="J70" s="1529"/>
      <c r="K70" s="456" t="s">
        <v>888</v>
      </c>
    </row>
    <row r="71" spans="1:11" ht="20.100000000000001" customHeight="1"/>
  </sheetData>
  <mergeCells count="109">
    <mergeCell ref="B69:C69"/>
    <mergeCell ref="D69:K69"/>
    <mergeCell ref="B70:C70"/>
    <mergeCell ref="B66:C66"/>
    <mergeCell ref="D66:K66"/>
    <mergeCell ref="B67:C67"/>
    <mergeCell ref="D67:K67"/>
    <mergeCell ref="B68:C68"/>
    <mergeCell ref="D68:K68"/>
    <mergeCell ref="F70:J70"/>
    <mergeCell ref="B52:N60"/>
    <mergeCell ref="B61:N61"/>
    <mergeCell ref="B64:C64"/>
    <mergeCell ref="D64:K64"/>
    <mergeCell ref="B65:C65"/>
    <mergeCell ref="D65:K65"/>
    <mergeCell ref="B44:G44"/>
    <mergeCell ref="B45:G45"/>
    <mergeCell ref="B46:G46"/>
    <mergeCell ref="B50:G50"/>
    <mergeCell ref="B51:G51"/>
    <mergeCell ref="B47:G49"/>
    <mergeCell ref="B39:C39"/>
    <mergeCell ref="D39:F39"/>
    <mergeCell ref="G39:H39"/>
    <mergeCell ref="B40:K40"/>
    <mergeCell ref="B43:N43"/>
    <mergeCell ref="B37:C37"/>
    <mergeCell ref="D37:F37"/>
    <mergeCell ref="G37:H37"/>
    <mergeCell ref="B38:C38"/>
    <mergeCell ref="D38:F38"/>
    <mergeCell ref="G38:H38"/>
    <mergeCell ref="I37:L37"/>
    <mergeCell ref="I38:L38"/>
    <mergeCell ref="J39:K39"/>
    <mergeCell ref="B33:C33"/>
    <mergeCell ref="D33:G33"/>
    <mergeCell ref="H33:I34"/>
    <mergeCell ref="B34:C34"/>
    <mergeCell ref="D34:G34"/>
    <mergeCell ref="B31:C31"/>
    <mergeCell ref="D31:G31"/>
    <mergeCell ref="H31:I31"/>
    <mergeCell ref="J31:L31"/>
    <mergeCell ref="B32:C32"/>
    <mergeCell ref="D32:G32"/>
    <mergeCell ref="H32:I32"/>
    <mergeCell ref="J32:L32"/>
    <mergeCell ref="J34:L34"/>
    <mergeCell ref="B29:C30"/>
    <mergeCell ref="D29:G30"/>
    <mergeCell ref="H29:I29"/>
    <mergeCell ref="J29:L29"/>
    <mergeCell ref="H30:I30"/>
    <mergeCell ref="J30:L30"/>
    <mergeCell ref="B24:M24"/>
    <mergeCell ref="B25:M25"/>
    <mergeCell ref="B28:C28"/>
    <mergeCell ref="D28:G28"/>
    <mergeCell ref="H28:I28"/>
    <mergeCell ref="J28:L28"/>
    <mergeCell ref="B21:C21"/>
    <mergeCell ref="D21:G21"/>
    <mergeCell ref="H21:I21"/>
    <mergeCell ref="J21:M21"/>
    <mergeCell ref="B22:C22"/>
    <mergeCell ref="D22:G22"/>
    <mergeCell ref="H22:I23"/>
    <mergeCell ref="B23:C23"/>
    <mergeCell ref="D23:G23"/>
    <mergeCell ref="J23:M23"/>
    <mergeCell ref="B16:N16"/>
    <mergeCell ref="B19:C19"/>
    <mergeCell ref="D19:G19"/>
    <mergeCell ref="H19:I19"/>
    <mergeCell ref="J19:M19"/>
    <mergeCell ref="B20:C20"/>
    <mergeCell ref="D20:G20"/>
    <mergeCell ref="H20:I20"/>
    <mergeCell ref="J20:M20"/>
    <mergeCell ref="B15:E15"/>
    <mergeCell ref="F15:G15"/>
    <mergeCell ref="H15:I15"/>
    <mergeCell ref="J15:K15"/>
    <mergeCell ref="B11:E11"/>
    <mergeCell ref="F11:G11"/>
    <mergeCell ref="H11:I11"/>
    <mergeCell ref="J11:K11"/>
    <mergeCell ref="B12:E12"/>
    <mergeCell ref="F12:G12"/>
    <mergeCell ref="H12:I12"/>
    <mergeCell ref="J12:K12"/>
    <mergeCell ref="B3:N3"/>
    <mergeCell ref="B6:M6"/>
    <mergeCell ref="B9:E10"/>
    <mergeCell ref="F9:G10"/>
    <mergeCell ref="H9:K9"/>
    <mergeCell ref="L9:M9"/>
    <mergeCell ref="H10:I10"/>
    <mergeCell ref="J10:K10"/>
    <mergeCell ref="B14:E14"/>
    <mergeCell ref="F14:G14"/>
    <mergeCell ref="H14:I14"/>
    <mergeCell ref="J14:K14"/>
    <mergeCell ref="B13:E13"/>
    <mergeCell ref="F13:G13"/>
    <mergeCell ref="H13:I13"/>
    <mergeCell ref="J13:K13"/>
  </mergeCells>
  <phoneticPr fontId="4"/>
  <dataValidations count="2">
    <dataValidation type="list" allowBlank="1" showInputMessage="1" showErrorMessage="1" prompt="該当する場合「○」を記載" sqref="B65:C70 B20:C23 H20:I23 B29:C34 H29:I34 B38:C39 G38:H39 H45:N46 H50:I50 J50:M51 N50 I51 H12:M14">
      <formula1>"　,○,"</formula1>
    </dataValidation>
    <dataValidation type="list" allowBlank="1" showInputMessage="1" showErrorMessage="1" prompt="２－４の「連携して実施する活動」の番号を記載" sqref="H47:N49">
      <formula1>"①,②,③,④,⑤,⑥,⑦,⑧,⑨,⑩"</formula1>
    </dataValidation>
  </dataValidations>
  <printOptions horizontalCentered="1"/>
  <pageMargins left="0.59055118110236227" right="0.31496062992125984" top="0.55118110236220474" bottom="0.15748031496062992" header="0.31496062992125984" footer="0.31496062992125984"/>
  <pageSetup paperSize="9" scale="77" fitToHeight="0" orientation="portrait" r:id="rId1"/>
  <rowBreaks count="1" manualBreakCount="1">
    <brk id="35"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B110"/>
  <sheetViews>
    <sheetView showGridLines="0" view="pageBreakPreview" topLeftCell="A68" zoomScale="99" zoomScaleNormal="80" zoomScaleSheetLayoutView="310" workbookViewId="0">
      <selection activeCell="I18" sqref="I18"/>
    </sheetView>
  </sheetViews>
  <sheetFormatPr defaultRowHeight="18.75"/>
  <cols>
    <col min="1" max="1" width="10.5" style="178" customWidth="1"/>
    <col min="2" max="2" width="14.375" style="178" customWidth="1"/>
    <col min="3" max="3" width="7.625" style="178" customWidth="1"/>
    <col min="4" max="4" width="16.5" style="178" customWidth="1"/>
    <col min="5" max="5" width="7.5" style="178" customWidth="1"/>
    <col min="6" max="6" width="10.5" style="178" customWidth="1"/>
    <col min="7" max="7" width="11.125" style="178" customWidth="1"/>
    <col min="8" max="8" width="7.75" style="178" customWidth="1"/>
    <col min="9" max="9" width="8.25" style="178" customWidth="1"/>
    <col min="10" max="10" width="8.25" style="178" hidden="1" customWidth="1"/>
    <col min="11" max="15" width="4.25" style="178" customWidth="1"/>
    <col min="16" max="17" width="13.875" style="178" customWidth="1"/>
    <col min="18" max="18" width="11.75" style="178" customWidth="1"/>
    <col min="19" max="19" width="12.75" style="178" customWidth="1"/>
    <col min="20" max="20" width="3.5" style="178" customWidth="1"/>
    <col min="21" max="21" width="11.25" style="179" customWidth="1"/>
  </cols>
  <sheetData>
    <row r="1" spans="1:28" s="182" customFormat="1" ht="22.15" customHeight="1">
      <c r="A1" s="181"/>
      <c r="S1" s="181" t="s">
        <v>794</v>
      </c>
      <c r="U1" s="183"/>
    </row>
    <row r="2" spans="1:28" s="181" customFormat="1" ht="23.45" customHeight="1">
      <c r="A2" s="705" t="s">
        <v>434</v>
      </c>
      <c r="B2" s="705"/>
      <c r="C2" s="705"/>
      <c r="D2" s="705"/>
      <c r="E2" s="705"/>
      <c r="F2" s="705"/>
      <c r="G2" s="705"/>
      <c r="H2" s="705"/>
      <c r="I2" s="705"/>
      <c r="J2" s="705"/>
      <c r="K2" s="705"/>
      <c r="L2" s="705"/>
      <c r="M2" s="705"/>
      <c r="N2" s="705"/>
      <c r="O2" s="705"/>
      <c r="P2" s="705"/>
      <c r="Q2" s="705"/>
      <c r="R2" s="705"/>
      <c r="S2" s="705"/>
      <c r="U2" s="183"/>
    </row>
    <row r="3" spans="1:28" s="181" customFormat="1" ht="23.45" customHeight="1">
      <c r="A3" s="184" t="s">
        <v>435</v>
      </c>
      <c r="C3" s="184"/>
      <c r="U3" s="183"/>
    </row>
    <row r="4" spans="1:28" s="181" customFormat="1" ht="40.5" customHeight="1">
      <c r="A4" s="715" t="s">
        <v>436</v>
      </c>
      <c r="B4" s="715"/>
      <c r="C4" s="715"/>
      <c r="D4" s="715"/>
      <c r="E4" s="715"/>
      <c r="F4" s="715"/>
      <c r="G4" s="715"/>
      <c r="H4" s="715"/>
      <c r="I4" s="715"/>
      <c r="J4" s="715"/>
      <c r="K4" s="715"/>
      <c r="L4" s="715"/>
      <c r="M4" s="715"/>
      <c r="N4" s="715"/>
      <c r="O4" s="715"/>
      <c r="P4" s="715"/>
      <c r="Q4" s="715"/>
      <c r="R4" s="715"/>
      <c r="S4" s="715"/>
      <c r="U4" s="183"/>
    </row>
    <row r="5" spans="1:28" s="181" customFormat="1" ht="23.45" hidden="1" customHeight="1">
      <c r="A5" s="184"/>
      <c r="C5" s="184"/>
      <c r="E5" s="185"/>
      <c r="F5" s="186"/>
      <c r="G5" s="187"/>
      <c r="U5" s="188" t="s">
        <v>734</v>
      </c>
    </row>
    <row r="6" spans="1:28" s="181" customFormat="1" ht="18.600000000000001" hidden="1" customHeight="1">
      <c r="A6" s="184"/>
      <c r="C6" s="745" t="s">
        <v>405</v>
      </c>
      <c r="D6" s="746"/>
      <c r="F6" s="747" t="s">
        <v>522</v>
      </c>
      <c r="G6" s="749" t="str">
        <f>IF(S14="", "",S14)</f>
        <v/>
      </c>
      <c r="U6" s="183"/>
    </row>
    <row r="7" spans="1:28" s="181" customFormat="1" ht="18.600000000000001" hidden="1" customHeight="1">
      <c r="A7" s="184"/>
      <c r="C7" s="745" t="s">
        <v>115</v>
      </c>
      <c r="D7" s="746"/>
      <c r="F7" s="748"/>
      <c r="G7" s="750"/>
      <c r="U7" s="183"/>
    </row>
    <row r="8" spans="1:28" s="181" customFormat="1" ht="18.600000000000001" hidden="1" customHeight="1">
      <c r="A8" s="184"/>
      <c r="C8" s="745" t="s">
        <v>465</v>
      </c>
      <c r="D8" s="746"/>
      <c r="F8" s="747" t="s">
        <v>523</v>
      </c>
      <c r="G8" s="754" t="str">
        <f>IF(S15="", "",S15)</f>
        <v/>
      </c>
      <c r="U8" s="183"/>
    </row>
    <row r="9" spans="1:28" s="181" customFormat="1" ht="18.600000000000001" hidden="1" customHeight="1">
      <c r="A9" s="184"/>
      <c r="C9" s="745" t="s">
        <v>732</v>
      </c>
      <c r="D9" s="746"/>
      <c r="F9" s="748"/>
      <c r="G9" s="755"/>
      <c r="U9" s="183"/>
    </row>
    <row r="10" spans="1:28" s="181" customFormat="1" ht="18.600000000000001" hidden="1" customHeight="1">
      <c r="A10" s="184"/>
      <c r="C10" s="745" t="s">
        <v>480</v>
      </c>
      <c r="D10" s="746"/>
      <c r="U10" s="183"/>
    </row>
    <row r="11" spans="1:28" s="186" customFormat="1" ht="8.4499999999999993" customHeight="1" thickBot="1">
      <c r="A11" s="187"/>
      <c r="C11" s="187"/>
      <c r="U11" s="188"/>
    </row>
    <row r="12" spans="1:28" s="186" customFormat="1" ht="13.5" customHeight="1">
      <c r="A12" s="706" t="s">
        <v>481</v>
      </c>
      <c r="B12" s="707"/>
      <c r="C12" s="707"/>
      <c r="D12" s="707"/>
      <c r="E12" s="707"/>
      <c r="F12" s="707"/>
      <c r="G12" s="707"/>
      <c r="H12" s="707"/>
      <c r="I12" s="707"/>
      <c r="J12" s="707"/>
      <c r="K12" s="707"/>
      <c r="L12" s="707"/>
      <c r="M12" s="707"/>
      <c r="N12" s="707"/>
      <c r="O12" s="707"/>
      <c r="P12" s="707"/>
      <c r="Q12" s="707"/>
      <c r="R12" s="707"/>
      <c r="S12" s="708"/>
      <c r="U12" s="712" t="s">
        <v>427</v>
      </c>
    </row>
    <row r="13" spans="1:28" s="186" customFormat="1" ht="13.5" customHeight="1" thickBot="1">
      <c r="A13" s="709"/>
      <c r="B13" s="710"/>
      <c r="C13" s="710"/>
      <c r="D13" s="710"/>
      <c r="E13" s="710"/>
      <c r="F13" s="710"/>
      <c r="G13" s="710"/>
      <c r="H13" s="710"/>
      <c r="I13" s="710"/>
      <c r="J13" s="710"/>
      <c r="K13" s="710"/>
      <c r="L13" s="710"/>
      <c r="M13" s="710"/>
      <c r="N13" s="710"/>
      <c r="O13" s="710"/>
      <c r="P13" s="710"/>
      <c r="Q13" s="710"/>
      <c r="R13" s="710"/>
      <c r="S13" s="711"/>
      <c r="U13" s="713"/>
    </row>
    <row r="14" spans="1:28" s="186" customFormat="1" ht="39" customHeight="1">
      <c r="A14" s="728" t="s">
        <v>795</v>
      </c>
      <c r="B14" s="729"/>
      <c r="C14" s="729"/>
      <c r="D14" s="729"/>
      <c r="E14" s="729"/>
      <c r="F14" s="729"/>
      <c r="G14" s="729"/>
      <c r="H14" s="730"/>
      <c r="I14" s="737" t="s">
        <v>796</v>
      </c>
      <c r="J14" s="487"/>
      <c r="K14" s="728" t="s">
        <v>797</v>
      </c>
      <c r="L14" s="740"/>
      <c r="M14" s="740"/>
      <c r="N14" s="740"/>
      <c r="O14" s="741"/>
      <c r="P14" s="722" t="s">
        <v>519</v>
      </c>
      <c r="Q14" s="723"/>
      <c r="R14" s="724"/>
      <c r="S14" s="494"/>
      <c r="U14" s="713"/>
    </row>
    <row r="15" spans="1:28" s="189" customFormat="1" ht="39" customHeight="1" thickBot="1">
      <c r="A15" s="731"/>
      <c r="B15" s="732"/>
      <c r="C15" s="732"/>
      <c r="D15" s="732"/>
      <c r="E15" s="732"/>
      <c r="F15" s="732"/>
      <c r="G15" s="732"/>
      <c r="H15" s="733"/>
      <c r="I15" s="738"/>
      <c r="J15" s="488"/>
      <c r="K15" s="742"/>
      <c r="L15" s="743"/>
      <c r="M15" s="743"/>
      <c r="N15" s="743"/>
      <c r="O15" s="744"/>
      <c r="P15" s="725" t="s">
        <v>520</v>
      </c>
      <c r="Q15" s="726"/>
      <c r="R15" s="727"/>
      <c r="S15" s="495"/>
      <c r="T15" s="186"/>
      <c r="U15" s="713"/>
      <c r="V15" s="186"/>
      <c r="W15" s="186"/>
      <c r="X15" s="186"/>
      <c r="Y15" s="186"/>
      <c r="Z15" s="186"/>
      <c r="AA15" s="186"/>
      <c r="AB15" s="186"/>
    </row>
    <row r="16" spans="1:28" s="189" customFormat="1" ht="30" customHeight="1" thickBot="1">
      <c r="A16" s="734"/>
      <c r="B16" s="735"/>
      <c r="C16" s="735"/>
      <c r="D16" s="735"/>
      <c r="E16" s="735"/>
      <c r="F16" s="735"/>
      <c r="G16" s="735"/>
      <c r="H16" s="736"/>
      <c r="I16" s="739"/>
      <c r="J16" s="489"/>
      <c r="K16" s="490" t="s">
        <v>718</v>
      </c>
      <c r="L16" s="491"/>
      <c r="M16" s="491"/>
      <c r="N16" s="491"/>
      <c r="O16" s="491"/>
      <c r="P16" s="720" t="s">
        <v>482</v>
      </c>
      <c r="Q16" s="721"/>
      <c r="R16" s="716" t="s">
        <v>483</v>
      </c>
      <c r="S16" s="718" t="s">
        <v>484</v>
      </c>
      <c r="T16" s="186"/>
      <c r="U16" s="714"/>
      <c r="V16" s="186"/>
      <c r="W16" s="186"/>
      <c r="X16" s="186"/>
      <c r="Y16" s="186"/>
      <c r="Z16" s="186"/>
      <c r="AA16" s="186"/>
      <c r="AB16" s="186"/>
    </row>
    <row r="17" spans="1:28" s="189" customFormat="1" ht="153.75" customHeight="1">
      <c r="A17" s="429" t="s">
        <v>198</v>
      </c>
      <c r="B17" s="430" t="s">
        <v>199</v>
      </c>
      <c r="C17" s="430" t="s">
        <v>200</v>
      </c>
      <c r="D17" s="430" t="s">
        <v>201</v>
      </c>
      <c r="E17" s="586" t="s">
        <v>4</v>
      </c>
      <c r="F17" s="586" t="s">
        <v>202</v>
      </c>
      <c r="G17" s="587" t="s">
        <v>792</v>
      </c>
      <c r="H17" s="303" t="s">
        <v>426</v>
      </c>
      <c r="I17" s="302" t="s">
        <v>203</v>
      </c>
      <c r="J17" s="302" t="s">
        <v>204</v>
      </c>
      <c r="K17" s="299" t="s">
        <v>405</v>
      </c>
      <c r="L17" s="299" t="s">
        <v>115</v>
      </c>
      <c r="M17" s="299" t="s">
        <v>465</v>
      </c>
      <c r="N17" s="299" t="s">
        <v>732</v>
      </c>
      <c r="O17" s="299" t="s">
        <v>480</v>
      </c>
      <c r="P17" s="304" t="s">
        <v>401</v>
      </c>
      <c r="Q17" s="305" t="s">
        <v>793</v>
      </c>
      <c r="R17" s="717"/>
      <c r="S17" s="719"/>
      <c r="T17" s="182"/>
      <c r="U17" s="431" t="s">
        <v>521</v>
      </c>
      <c r="V17" s="182"/>
      <c r="W17" s="182"/>
      <c r="X17" s="182"/>
      <c r="Y17" s="182"/>
      <c r="Z17" s="182"/>
      <c r="AA17" s="182"/>
      <c r="AB17" s="182"/>
    </row>
    <row r="18" spans="1:28" s="189" customFormat="1" ht="18" customHeight="1">
      <c r="A18" s="336" t="s">
        <v>527</v>
      </c>
      <c r="B18" s="337" t="s">
        <v>194</v>
      </c>
      <c r="C18" s="337" t="s">
        <v>408</v>
      </c>
      <c r="D18" s="337" t="s">
        <v>254</v>
      </c>
      <c r="E18" s="338" t="s">
        <v>296</v>
      </c>
      <c r="F18" s="339">
        <v>589</v>
      </c>
      <c r="G18" s="340" t="s">
        <v>252</v>
      </c>
      <c r="H18" s="492"/>
      <c r="I18" s="341">
        <f>IFERROR(VLOOKUP(U18,プルダウンリスト!$D$15:$E$70,2,FALSE),"")</f>
        <v>16800</v>
      </c>
      <c r="J18" s="341">
        <f t="shared" ref="J18:J49" si="0">IFERROR(ROUNDDOWN(F18*I18/1000,0),"")</f>
        <v>9895</v>
      </c>
      <c r="K18" s="492"/>
      <c r="L18" s="492" t="s">
        <v>69</v>
      </c>
      <c r="M18" s="492" t="s">
        <v>69</v>
      </c>
      <c r="N18" s="492" t="s">
        <v>69</v>
      </c>
      <c r="O18" s="492" t="s">
        <v>69</v>
      </c>
      <c r="P18" s="342" t="s">
        <v>399</v>
      </c>
      <c r="Q18" s="338"/>
      <c r="R18" s="337" t="s">
        <v>255</v>
      </c>
      <c r="S18" s="493"/>
      <c r="U18" s="432" t="str">
        <f>$S$14&amp;E18&amp;G18</f>
        <v>田急傾斜</v>
      </c>
      <c r="V18" s="190"/>
    </row>
    <row r="19" spans="1:28" s="189" customFormat="1" ht="18" customHeight="1">
      <c r="A19" s="336" t="s">
        <v>527</v>
      </c>
      <c r="B19" s="337" t="s">
        <v>194</v>
      </c>
      <c r="C19" s="337" t="s">
        <v>408</v>
      </c>
      <c r="D19" s="337" t="s">
        <v>307</v>
      </c>
      <c r="E19" s="338" t="s">
        <v>296</v>
      </c>
      <c r="F19" s="339">
        <v>357</v>
      </c>
      <c r="G19" s="340" t="s">
        <v>252</v>
      </c>
      <c r="H19" s="492"/>
      <c r="I19" s="341">
        <f>IFERROR(VLOOKUP(U19,プルダウンリスト!$D$15:$E$70,2,FALSE),"")</f>
        <v>16800</v>
      </c>
      <c r="J19" s="341">
        <f t="shared" si="0"/>
        <v>5997</v>
      </c>
      <c r="K19" s="492" t="s">
        <v>69</v>
      </c>
      <c r="L19" s="492" t="s">
        <v>69</v>
      </c>
      <c r="M19" s="492" t="s">
        <v>69</v>
      </c>
      <c r="N19" s="492" t="s">
        <v>69</v>
      </c>
      <c r="O19" s="492" t="s">
        <v>69</v>
      </c>
      <c r="P19" s="342" t="s">
        <v>399</v>
      </c>
      <c r="Q19" s="338"/>
      <c r="R19" s="337" t="s">
        <v>255</v>
      </c>
      <c r="S19" s="493"/>
      <c r="U19" s="432" t="str">
        <f>$S$14&amp;E19&amp;G19</f>
        <v>田急傾斜</v>
      </c>
    </row>
    <row r="20" spans="1:28" s="189" customFormat="1" ht="18" customHeight="1">
      <c r="A20" s="336" t="s">
        <v>527</v>
      </c>
      <c r="B20" s="337" t="s">
        <v>194</v>
      </c>
      <c r="C20" s="337" t="s">
        <v>408</v>
      </c>
      <c r="D20" s="337" t="s">
        <v>308</v>
      </c>
      <c r="E20" s="338" t="s">
        <v>296</v>
      </c>
      <c r="F20" s="339">
        <v>210</v>
      </c>
      <c r="G20" s="340" t="s">
        <v>252</v>
      </c>
      <c r="H20" s="492"/>
      <c r="I20" s="341">
        <f>IFERROR(VLOOKUP(U20,プルダウンリスト!$D$15:$E$70,2,FALSE),"")</f>
        <v>16800</v>
      </c>
      <c r="J20" s="341">
        <f t="shared" si="0"/>
        <v>3528</v>
      </c>
      <c r="K20" s="492" t="s">
        <v>98</v>
      </c>
      <c r="L20" s="492" t="s">
        <v>407</v>
      </c>
      <c r="M20" s="492" t="s">
        <v>69</v>
      </c>
      <c r="N20" s="492" t="s">
        <v>69</v>
      </c>
      <c r="O20" s="492" t="s">
        <v>69</v>
      </c>
      <c r="P20" s="342" t="s">
        <v>399</v>
      </c>
      <c r="Q20" s="338"/>
      <c r="R20" s="337" t="s">
        <v>255</v>
      </c>
      <c r="S20" s="493"/>
      <c r="U20" s="432" t="str">
        <f t="shared" ref="U20:U83" si="1">$S$14&amp;E20&amp;G20</f>
        <v>田急傾斜</v>
      </c>
    </row>
    <row r="21" spans="1:28" s="189" customFormat="1" ht="18" customHeight="1">
      <c r="A21" s="336" t="s">
        <v>527</v>
      </c>
      <c r="B21" s="337" t="s">
        <v>194</v>
      </c>
      <c r="C21" s="337" t="s">
        <v>408</v>
      </c>
      <c r="D21" s="337" t="s">
        <v>309</v>
      </c>
      <c r="E21" s="338" t="s">
        <v>296</v>
      </c>
      <c r="F21" s="339">
        <v>754</v>
      </c>
      <c r="G21" s="340" t="s">
        <v>252</v>
      </c>
      <c r="H21" s="492"/>
      <c r="I21" s="341">
        <f>IFERROR(VLOOKUP(U21,プルダウンリスト!$D$15:$E$70,2,FALSE),"")</f>
        <v>16800</v>
      </c>
      <c r="J21" s="341">
        <f t="shared" si="0"/>
        <v>12667</v>
      </c>
      <c r="K21" s="492" t="s">
        <v>69</v>
      </c>
      <c r="L21" s="492" t="s">
        <v>69</v>
      </c>
      <c r="M21" s="492" t="s">
        <v>69</v>
      </c>
      <c r="N21" s="492" t="s">
        <v>69</v>
      </c>
      <c r="O21" s="492" t="s">
        <v>69</v>
      </c>
      <c r="P21" s="342" t="s">
        <v>399</v>
      </c>
      <c r="Q21" s="338"/>
      <c r="R21" s="337" t="s">
        <v>255</v>
      </c>
      <c r="S21" s="493"/>
      <c r="U21" s="432" t="str">
        <f t="shared" si="1"/>
        <v>田急傾斜</v>
      </c>
    </row>
    <row r="22" spans="1:28" s="189" customFormat="1" ht="18" customHeight="1">
      <c r="A22" s="336" t="s">
        <v>527</v>
      </c>
      <c r="B22" s="337" t="s">
        <v>194</v>
      </c>
      <c r="C22" s="337" t="s">
        <v>408</v>
      </c>
      <c r="D22" s="337" t="s">
        <v>310</v>
      </c>
      <c r="E22" s="338" t="s">
        <v>296</v>
      </c>
      <c r="F22" s="339">
        <v>721</v>
      </c>
      <c r="G22" s="340" t="s">
        <v>252</v>
      </c>
      <c r="H22" s="492"/>
      <c r="I22" s="341">
        <f>IFERROR(VLOOKUP(U22,プルダウンリスト!$D$15:$E$70,2,FALSE),"")</f>
        <v>16800</v>
      </c>
      <c r="J22" s="341">
        <f t="shared" si="0"/>
        <v>12112</v>
      </c>
      <c r="K22" s="492" t="s">
        <v>69</v>
      </c>
      <c r="L22" s="492" t="s">
        <v>69</v>
      </c>
      <c r="M22" s="492" t="s">
        <v>69</v>
      </c>
      <c r="N22" s="492" t="s">
        <v>69</v>
      </c>
      <c r="O22" s="492" t="s">
        <v>69</v>
      </c>
      <c r="P22" s="342" t="s">
        <v>399</v>
      </c>
      <c r="Q22" s="338"/>
      <c r="R22" s="337" t="s">
        <v>255</v>
      </c>
      <c r="S22" s="493"/>
      <c r="U22" s="432" t="str">
        <f t="shared" si="1"/>
        <v>田急傾斜</v>
      </c>
    </row>
    <row r="23" spans="1:28" s="189" customFormat="1" ht="18" customHeight="1">
      <c r="A23" s="336" t="s">
        <v>527</v>
      </c>
      <c r="B23" s="337" t="s">
        <v>194</v>
      </c>
      <c r="C23" s="337" t="s">
        <v>408</v>
      </c>
      <c r="D23" s="337" t="s">
        <v>311</v>
      </c>
      <c r="E23" s="338" t="s">
        <v>296</v>
      </c>
      <c r="F23" s="339">
        <v>385</v>
      </c>
      <c r="G23" s="340" t="s">
        <v>252</v>
      </c>
      <c r="H23" s="492"/>
      <c r="I23" s="341">
        <f>IFERROR(VLOOKUP(U23,プルダウンリスト!$D$15:$E$70,2,FALSE),"")</f>
        <v>16800</v>
      </c>
      <c r="J23" s="341">
        <f t="shared" si="0"/>
        <v>6468</v>
      </c>
      <c r="K23" s="492" t="s">
        <v>98</v>
      </c>
      <c r="L23" s="492" t="s">
        <v>69</v>
      </c>
      <c r="M23" s="492" t="s">
        <v>69</v>
      </c>
      <c r="N23" s="492" t="s">
        <v>69</v>
      </c>
      <c r="O23" s="492" t="s">
        <v>69</v>
      </c>
      <c r="P23" s="342" t="s">
        <v>399</v>
      </c>
      <c r="Q23" s="338"/>
      <c r="R23" s="337" t="s">
        <v>255</v>
      </c>
      <c r="S23" s="493"/>
      <c r="U23" s="432" t="str">
        <f t="shared" si="1"/>
        <v>田急傾斜</v>
      </c>
    </row>
    <row r="24" spans="1:28" s="189" customFormat="1" ht="18" customHeight="1">
      <c r="A24" s="336" t="s">
        <v>527</v>
      </c>
      <c r="B24" s="337" t="s">
        <v>194</v>
      </c>
      <c r="C24" s="337" t="s">
        <v>408</v>
      </c>
      <c r="D24" s="337" t="s">
        <v>312</v>
      </c>
      <c r="E24" s="338" t="s">
        <v>296</v>
      </c>
      <c r="F24" s="339">
        <v>545</v>
      </c>
      <c r="G24" s="340" t="s">
        <v>252</v>
      </c>
      <c r="H24" s="492"/>
      <c r="I24" s="341">
        <f>IFERROR(VLOOKUP(U24,プルダウンリスト!$D$15:$E$70,2,FALSE),"")</f>
        <v>16800</v>
      </c>
      <c r="J24" s="341">
        <f t="shared" si="0"/>
        <v>9156</v>
      </c>
      <c r="K24" s="492" t="s">
        <v>69</v>
      </c>
      <c r="L24" s="492" t="s">
        <v>69</v>
      </c>
      <c r="M24" s="492" t="s">
        <v>69</v>
      </c>
      <c r="N24" s="492" t="s">
        <v>69</v>
      </c>
      <c r="O24" s="492" t="s">
        <v>69</v>
      </c>
      <c r="P24" s="342" t="s">
        <v>399</v>
      </c>
      <c r="Q24" s="338"/>
      <c r="R24" s="337" t="s">
        <v>255</v>
      </c>
      <c r="S24" s="493"/>
      <c r="U24" s="432" t="str">
        <f t="shared" si="1"/>
        <v>田急傾斜</v>
      </c>
    </row>
    <row r="25" spans="1:28" s="189" customFormat="1" ht="18" customHeight="1">
      <c r="A25" s="336" t="s">
        <v>527</v>
      </c>
      <c r="B25" s="337" t="s">
        <v>194</v>
      </c>
      <c r="C25" s="337" t="s">
        <v>408</v>
      </c>
      <c r="D25" s="337" t="s">
        <v>313</v>
      </c>
      <c r="E25" s="338" t="s">
        <v>296</v>
      </c>
      <c r="F25" s="339">
        <v>312</v>
      </c>
      <c r="G25" s="340" t="s">
        <v>252</v>
      </c>
      <c r="H25" s="492"/>
      <c r="I25" s="341">
        <f>IFERROR(VLOOKUP(U25,プルダウンリスト!$D$15:$E$70,2,FALSE),"")</f>
        <v>16800</v>
      </c>
      <c r="J25" s="341">
        <f t="shared" si="0"/>
        <v>5241</v>
      </c>
      <c r="K25" s="492" t="s">
        <v>98</v>
      </c>
      <c r="L25" s="492" t="s">
        <v>69</v>
      </c>
      <c r="M25" s="492" t="s">
        <v>69</v>
      </c>
      <c r="N25" s="492" t="s">
        <v>69</v>
      </c>
      <c r="O25" s="492" t="s">
        <v>69</v>
      </c>
      <c r="P25" s="342" t="s">
        <v>399</v>
      </c>
      <c r="Q25" s="338"/>
      <c r="R25" s="337" t="s">
        <v>255</v>
      </c>
      <c r="S25" s="493"/>
      <c r="U25" s="432" t="str">
        <f t="shared" si="1"/>
        <v>田急傾斜</v>
      </c>
    </row>
    <row r="26" spans="1:28" s="189" customFormat="1" ht="18" customHeight="1">
      <c r="A26" s="336" t="s">
        <v>527</v>
      </c>
      <c r="B26" s="337" t="s">
        <v>194</v>
      </c>
      <c r="C26" s="337" t="s">
        <v>408</v>
      </c>
      <c r="D26" s="337" t="s">
        <v>316</v>
      </c>
      <c r="E26" s="338" t="s">
        <v>296</v>
      </c>
      <c r="F26" s="339">
        <v>194</v>
      </c>
      <c r="G26" s="340" t="s">
        <v>252</v>
      </c>
      <c r="H26" s="492"/>
      <c r="I26" s="341">
        <f>IFERROR(VLOOKUP(U26,プルダウンリスト!$D$15:$E$70,2,FALSE),"")</f>
        <v>16800</v>
      </c>
      <c r="J26" s="341">
        <f t="shared" si="0"/>
        <v>3259</v>
      </c>
      <c r="K26" s="492" t="s">
        <v>69</v>
      </c>
      <c r="L26" s="492" t="s">
        <v>69</v>
      </c>
      <c r="M26" s="492" t="s">
        <v>69</v>
      </c>
      <c r="N26" s="492" t="s">
        <v>69</v>
      </c>
      <c r="O26" s="492" t="s">
        <v>69</v>
      </c>
      <c r="P26" s="342" t="s">
        <v>399</v>
      </c>
      <c r="Q26" s="338"/>
      <c r="R26" s="337" t="s">
        <v>255</v>
      </c>
      <c r="S26" s="493"/>
      <c r="U26" s="432" t="str">
        <f t="shared" si="1"/>
        <v>田急傾斜</v>
      </c>
    </row>
    <row r="27" spans="1:28" s="189" customFormat="1" ht="18" customHeight="1">
      <c r="A27" s="336" t="s">
        <v>527</v>
      </c>
      <c r="B27" s="337" t="s">
        <v>194</v>
      </c>
      <c r="C27" s="337" t="s">
        <v>408</v>
      </c>
      <c r="D27" s="337" t="s">
        <v>317</v>
      </c>
      <c r="E27" s="338" t="s">
        <v>296</v>
      </c>
      <c r="F27" s="339">
        <v>100</v>
      </c>
      <c r="G27" s="340" t="s">
        <v>252</v>
      </c>
      <c r="H27" s="492"/>
      <c r="I27" s="341">
        <f>IFERROR(VLOOKUP(U27,プルダウンリスト!$D$15:$E$70,2,FALSE),"")</f>
        <v>16800</v>
      </c>
      <c r="J27" s="341">
        <f t="shared" si="0"/>
        <v>1680</v>
      </c>
      <c r="K27" s="492" t="s">
        <v>69</v>
      </c>
      <c r="L27" s="492" t="s">
        <v>69</v>
      </c>
      <c r="M27" s="492" t="s">
        <v>69</v>
      </c>
      <c r="N27" s="492" t="s">
        <v>69</v>
      </c>
      <c r="O27" s="492" t="s">
        <v>69</v>
      </c>
      <c r="P27" s="342" t="s">
        <v>399</v>
      </c>
      <c r="Q27" s="338"/>
      <c r="R27" s="337" t="s">
        <v>255</v>
      </c>
      <c r="S27" s="493"/>
      <c r="U27" s="432" t="str">
        <f t="shared" si="1"/>
        <v>田急傾斜</v>
      </c>
    </row>
    <row r="28" spans="1:28" s="189" customFormat="1" ht="18" customHeight="1">
      <c r="A28" s="336" t="s">
        <v>527</v>
      </c>
      <c r="B28" s="337" t="s">
        <v>194</v>
      </c>
      <c r="C28" s="337" t="s">
        <v>408</v>
      </c>
      <c r="D28" s="337" t="s">
        <v>254</v>
      </c>
      <c r="E28" s="338" t="s">
        <v>296</v>
      </c>
      <c r="F28" s="339">
        <v>312</v>
      </c>
      <c r="G28" s="340" t="s">
        <v>252</v>
      </c>
      <c r="H28" s="492"/>
      <c r="I28" s="341">
        <f>IFERROR(VLOOKUP(U28,プルダウンリスト!$D$15:$E$70,2,FALSE),"")</f>
        <v>16800</v>
      </c>
      <c r="J28" s="341">
        <f t="shared" si="0"/>
        <v>5241</v>
      </c>
      <c r="K28" s="492" t="s">
        <v>69</v>
      </c>
      <c r="L28" s="492" t="s">
        <v>69</v>
      </c>
      <c r="M28" s="492" t="s">
        <v>69</v>
      </c>
      <c r="N28" s="492" t="s">
        <v>69</v>
      </c>
      <c r="O28" s="492" t="s">
        <v>69</v>
      </c>
      <c r="P28" s="342" t="s">
        <v>399</v>
      </c>
      <c r="Q28" s="338"/>
      <c r="R28" s="337" t="s">
        <v>255</v>
      </c>
      <c r="S28" s="493"/>
      <c r="U28" s="432" t="str">
        <f t="shared" si="1"/>
        <v>田急傾斜</v>
      </c>
    </row>
    <row r="29" spans="1:28" s="189" customFormat="1" ht="18" customHeight="1">
      <c r="A29" s="336" t="s">
        <v>527</v>
      </c>
      <c r="B29" s="337" t="s">
        <v>194</v>
      </c>
      <c r="C29" s="337" t="s">
        <v>408</v>
      </c>
      <c r="D29" s="337" t="s">
        <v>307</v>
      </c>
      <c r="E29" s="338" t="s">
        <v>296</v>
      </c>
      <c r="F29" s="339">
        <v>66</v>
      </c>
      <c r="G29" s="340" t="s">
        <v>252</v>
      </c>
      <c r="H29" s="492"/>
      <c r="I29" s="341">
        <f>IFERROR(VLOOKUP(U29,プルダウンリスト!$D$15:$E$70,2,FALSE),"")</f>
        <v>16800</v>
      </c>
      <c r="J29" s="341">
        <f t="shared" si="0"/>
        <v>1108</v>
      </c>
      <c r="K29" s="492" t="s">
        <v>69</v>
      </c>
      <c r="L29" s="492" t="s">
        <v>69</v>
      </c>
      <c r="M29" s="492" t="s">
        <v>69</v>
      </c>
      <c r="N29" s="492" t="s">
        <v>69</v>
      </c>
      <c r="O29" s="492" t="s">
        <v>69</v>
      </c>
      <c r="P29" s="342" t="s">
        <v>399</v>
      </c>
      <c r="Q29" s="338"/>
      <c r="R29" s="337" t="s">
        <v>255</v>
      </c>
      <c r="S29" s="493"/>
      <c r="U29" s="432" t="str">
        <f t="shared" si="1"/>
        <v>田急傾斜</v>
      </c>
    </row>
    <row r="30" spans="1:28" s="189" customFormat="1" ht="18" customHeight="1">
      <c r="A30" s="336" t="s">
        <v>527</v>
      </c>
      <c r="B30" s="337" t="s">
        <v>194</v>
      </c>
      <c r="C30" s="337" t="s">
        <v>408</v>
      </c>
      <c r="D30" s="337" t="s">
        <v>308</v>
      </c>
      <c r="E30" s="338" t="s">
        <v>296</v>
      </c>
      <c r="F30" s="339">
        <v>200</v>
      </c>
      <c r="G30" s="340" t="s">
        <v>252</v>
      </c>
      <c r="H30" s="492"/>
      <c r="I30" s="341">
        <f>IFERROR(VLOOKUP(U30,プルダウンリスト!$D$15:$E$70,2,FALSE),"")</f>
        <v>16800</v>
      </c>
      <c r="J30" s="341">
        <f t="shared" si="0"/>
        <v>3360</v>
      </c>
      <c r="K30" s="492" t="s">
        <v>69</v>
      </c>
      <c r="L30" s="492" t="s">
        <v>69</v>
      </c>
      <c r="M30" s="492" t="s">
        <v>69</v>
      </c>
      <c r="N30" s="492" t="s">
        <v>69</v>
      </c>
      <c r="O30" s="492" t="s">
        <v>69</v>
      </c>
      <c r="P30" s="342" t="s">
        <v>399</v>
      </c>
      <c r="Q30" s="338"/>
      <c r="R30" s="337" t="s">
        <v>255</v>
      </c>
      <c r="S30" s="493"/>
      <c r="U30" s="432" t="str">
        <f t="shared" si="1"/>
        <v>田急傾斜</v>
      </c>
    </row>
    <row r="31" spans="1:28" s="189" customFormat="1" ht="18" customHeight="1">
      <c r="A31" s="336" t="s">
        <v>527</v>
      </c>
      <c r="B31" s="337" t="s">
        <v>194</v>
      </c>
      <c r="C31" s="337" t="s">
        <v>408</v>
      </c>
      <c r="D31" s="337" t="s">
        <v>309</v>
      </c>
      <c r="E31" s="338" t="s">
        <v>296</v>
      </c>
      <c r="F31" s="339">
        <v>173</v>
      </c>
      <c r="G31" s="340" t="s">
        <v>252</v>
      </c>
      <c r="H31" s="492"/>
      <c r="I31" s="341">
        <f>IFERROR(VLOOKUP(U31,プルダウンリスト!$D$15:$E$70,2,FALSE),"")</f>
        <v>16800</v>
      </c>
      <c r="J31" s="341">
        <f t="shared" si="0"/>
        <v>2906</v>
      </c>
      <c r="K31" s="492" t="s">
        <v>69</v>
      </c>
      <c r="L31" s="492" t="s">
        <v>69</v>
      </c>
      <c r="M31" s="492" t="s">
        <v>69</v>
      </c>
      <c r="N31" s="492" t="s">
        <v>69</v>
      </c>
      <c r="O31" s="492" t="s">
        <v>69</v>
      </c>
      <c r="P31" s="342" t="s">
        <v>399</v>
      </c>
      <c r="Q31" s="338"/>
      <c r="R31" s="337" t="s">
        <v>255</v>
      </c>
      <c r="S31" s="493"/>
      <c r="U31" s="432" t="str">
        <f t="shared" si="1"/>
        <v>田急傾斜</v>
      </c>
    </row>
    <row r="32" spans="1:28" s="189" customFormat="1" ht="18" customHeight="1">
      <c r="A32" s="336" t="s">
        <v>527</v>
      </c>
      <c r="B32" s="337" t="s">
        <v>194</v>
      </c>
      <c r="C32" s="337" t="s">
        <v>408</v>
      </c>
      <c r="D32" s="337" t="s">
        <v>310</v>
      </c>
      <c r="E32" s="338" t="s">
        <v>296</v>
      </c>
      <c r="F32" s="339">
        <v>32</v>
      </c>
      <c r="G32" s="340" t="s">
        <v>252</v>
      </c>
      <c r="H32" s="492"/>
      <c r="I32" s="341">
        <f>IFERROR(VLOOKUP(U32,プルダウンリスト!$D$15:$E$70,2,FALSE),"")</f>
        <v>16800</v>
      </c>
      <c r="J32" s="341">
        <f t="shared" si="0"/>
        <v>537</v>
      </c>
      <c r="K32" s="492" t="s">
        <v>69</v>
      </c>
      <c r="L32" s="492" t="s">
        <v>69</v>
      </c>
      <c r="M32" s="492" t="s">
        <v>69</v>
      </c>
      <c r="N32" s="492" t="s">
        <v>69</v>
      </c>
      <c r="O32" s="492" t="s">
        <v>69</v>
      </c>
      <c r="P32" s="342" t="s">
        <v>399</v>
      </c>
      <c r="Q32" s="338"/>
      <c r="R32" s="337" t="s">
        <v>255</v>
      </c>
      <c r="S32" s="493"/>
      <c r="U32" s="432" t="str">
        <f t="shared" si="1"/>
        <v>田急傾斜</v>
      </c>
    </row>
    <row r="33" spans="1:21" s="189" customFormat="1" ht="18" customHeight="1">
      <c r="A33" s="336" t="s">
        <v>527</v>
      </c>
      <c r="B33" s="337" t="s">
        <v>194</v>
      </c>
      <c r="C33" s="337" t="s">
        <v>408</v>
      </c>
      <c r="D33" s="337" t="s">
        <v>311</v>
      </c>
      <c r="E33" s="338" t="s">
        <v>296</v>
      </c>
      <c r="F33" s="339">
        <v>712</v>
      </c>
      <c r="G33" s="340" t="s">
        <v>252</v>
      </c>
      <c r="H33" s="492"/>
      <c r="I33" s="341">
        <f>IFERROR(VLOOKUP(U33,プルダウンリスト!$D$15:$E$70,2,FALSE),"")</f>
        <v>16800</v>
      </c>
      <c r="J33" s="341">
        <f t="shared" si="0"/>
        <v>11961</v>
      </c>
      <c r="K33" s="492" t="s">
        <v>69</v>
      </c>
      <c r="L33" s="492" t="s">
        <v>69</v>
      </c>
      <c r="M33" s="492" t="s">
        <v>69</v>
      </c>
      <c r="N33" s="492" t="s">
        <v>69</v>
      </c>
      <c r="O33" s="492" t="s">
        <v>69</v>
      </c>
      <c r="P33" s="342" t="s">
        <v>399</v>
      </c>
      <c r="Q33" s="338"/>
      <c r="R33" s="337" t="s">
        <v>255</v>
      </c>
      <c r="S33" s="493"/>
      <c r="U33" s="432" t="str">
        <f t="shared" si="1"/>
        <v>田急傾斜</v>
      </c>
    </row>
    <row r="34" spans="1:21" s="189" customFormat="1" ht="18" customHeight="1">
      <c r="A34" s="336" t="s">
        <v>527</v>
      </c>
      <c r="B34" s="337" t="s">
        <v>194</v>
      </c>
      <c r="C34" s="337" t="s">
        <v>408</v>
      </c>
      <c r="D34" s="337" t="s">
        <v>312</v>
      </c>
      <c r="E34" s="338" t="s">
        <v>296</v>
      </c>
      <c r="F34" s="339">
        <v>286</v>
      </c>
      <c r="G34" s="340" t="s">
        <v>252</v>
      </c>
      <c r="H34" s="492"/>
      <c r="I34" s="341">
        <f>IFERROR(VLOOKUP(U34,プルダウンリスト!$D$15:$E$70,2,FALSE),"")</f>
        <v>16800</v>
      </c>
      <c r="J34" s="341">
        <f t="shared" si="0"/>
        <v>4804</v>
      </c>
      <c r="K34" s="492" t="s">
        <v>69</v>
      </c>
      <c r="L34" s="492" t="s">
        <v>69</v>
      </c>
      <c r="M34" s="492" t="s">
        <v>69</v>
      </c>
      <c r="N34" s="492" t="s">
        <v>69</v>
      </c>
      <c r="O34" s="492" t="s">
        <v>69</v>
      </c>
      <c r="P34" s="342" t="s">
        <v>399</v>
      </c>
      <c r="Q34" s="338"/>
      <c r="R34" s="337" t="s">
        <v>255</v>
      </c>
      <c r="S34" s="493"/>
      <c r="U34" s="432" t="str">
        <f t="shared" si="1"/>
        <v>田急傾斜</v>
      </c>
    </row>
    <row r="35" spans="1:21" s="189" customFormat="1" ht="18" customHeight="1">
      <c r="A35" s="336" t="s">
        <v>527</v>
      </c>
      <c r="B35" s="337" t="s">
        <v>194</v>
      </c>
      <c r="C35" s="337" t="s">
        <v>408</v>
      </c>
      <c r="D35" s="337" t="s">
        <v>313</v>
      </c>
      <c r="E35" s="338" t="s">
        <v>296</v>
      </c>
      <c r="F35" s="339">
        <v>483</v>
      </c>
      <c r="G35" s="340" t="s">
        <v>252</v>
      </c>
      <c r="H35" s="492"/>
      <c r="I35" s="341">
        <f>IFERROR(VLOOKUP(U35,プルダウンリスト!$D$15:$E$70,2,FALSE),"")</f>
        <v>16800</v>
      </c>
      <c r="J35" s="341">
        <f t="shared" si="0"/>
        <v>8114</v>
      </c>
      <c r="K35" s="492" t="s">
        <v>69</v>
      </c>
      <c r="L35" s="492" t="s">
        <v>69</v>
      </c>
      <c r="M35" s="492" t="s">
        <v>69</v>
      </c>
      <c r="N35" s="492" t="s">
        <v>69</v>
      </c>
      <c r="O35" s="492" t="s">
        <v>69</v>
      </c>
      <c r="P35" s="342" t="s">
        <v>399</v>
      </c>
      <c r="Q35" s="338"/>
      <c r="R35" s="337" t="s">
        <v>255</v>
      </c>
      <c r="S35" s="493"/>
      <c r="U35" s="432" t="str">
        <f t="shared" si="1"/>
        <v>田急傾斜</v>
      </c>
    </row>
    <row r="36" spans="1:21" s="189" customFormat="1" ht="18" customHeight="1">
      <c r="A36" s="336" t="s">
        <v>527</v>
      </c>
      <c r="B36" s="337" t="s">
        <v>194</v>
      </c>
      <c r="C36" s="337" t="s">
        <v>408</v>
      </c>
      <c r="D36" s="337" t="s">
        <v>316</v>
      </c>
      <c r="E36" s="338" t="s">
        <v>296</v>
      </c>
      <c r="F36" s="339">
        <v>252</v>
      </c>
      <c r="G36" s="340" t="s">
        <v>252</v>
      </c>
      <c r="H36" s="492"/>
      <c r="I36" s="341">
        <f>IFERROR(VLOOKUP(U36,プルダウンリスト!$D$15:$E$70,2,FALSE),"")</f>
        <v>16800</v>
      </c>
      <c r="J36" s="341">
        <f t="shared" si="0"/>
        <v>4233</v>
      </c>
      <c r="K36" s="492" t="s">
        <v>69</v>
      </c>
      <c r="L36" s="492" t="s">
        <v>69</v>
      </c>
      <c r="M36" s="492" t="s">
        <v>69</v>
      </c>
      <c r="N36" s="492" t="s">
        <v>69</v>
      </c>
      <c r="O36" s="492" t="s">
        <v>69</v>
      </c>
      <c r="P36" s="342" t="s">
        <v>399</v>
      </c>
      <c r="Q36" s="338"/>
      <c r="R36" s="337" t="s">
        <v>255</v>
      </c>
      <c r="S36" s="493"/>
      <c r="U36" s="432" t="str">
        <f t="shared" si="1"/>
        <v>田急傾斜</v>
      </c>
    </row>
    <row r="37" spans="1:21" s="189" customFormat="1" ht="18" customHeight="1">
      <c r="A37" s="336" t="s">
        <v>527</v>
      </c>
      <c r="B37" s="337" t="s">
        <v>194</v>
      </c>
      <c r="C37" s="337" t="s">
        <v>408</v>
      </c>
      <c r="D37" s="337" t="s">
        <v>317</v>
      </c>
      <c r="E37" s="338" t="s">
        <v>296</v>
      </c>
      <c r="F37" s="339">
        <v>280</v>
      </c>
      <c r="G37" s="340" t="s">
        <v>252</v>
      </c>
      <c r="H37" s="492"/>
      <c r="I37" s="341">
        <f>IFERROR(VLOOKUP(U37,プルダウンリスト!$D$15:$E$70,2,FALSE),"")</f>
        <v>16800</v>
      </c>
      <c r="J37" s="341">
        <f t="shared" si="0"/>
        <v>4704</v>
      </c>
      <c r="K37" s="492" t="s">
        <v>69</v>
      </c>
      <c r="L37" s="492" t="s">
        <v>69</v>
      </c>
      <c r="M37" s="492" t="s">
        <v>69</v>
      </c>
      <c r="N37" s="492" t="s">
        <v>69</v>
      </c>
      <c r="O37" s="492" t="s">
        <v>69</v>
      </c>
      <c r="P37" s="342" t="s">
        <v>399</v>
      </c>
      <c r="Q37" s="338"/>
      <c r="R37" s="337" t="s">
        <v>255</v>
      </c>
      <c r="S37" s="493"/>
      <c r="U37" s="432" t="str">
        <f t="shared" si="1"/>
        <v>田急傾斜</v>
      </c>
    </row>
    <row r="38" spans="1:21" s="189" customFormat="1" ht="18" customHeight="1">
      <c r="A38" s="336" t="s">
        <v>527</v>
      </c>
      <c r="B38" s="337" t="s">
        <v>194</v>
      </c>
      <c r="C38" s="337" t="s">
        <v>408</v>
      </c>
      <c r="D38" s="337" t="s">
        <v>254</v>
      </c>
      <c r="E38" s="338" t="s">
        <v>296</v>
      </c>
      <c r="F38" s="339">
        <v>168</v>
      </c>
      <c r="G38" s="340" t="s">
        <v>252</v>
      </c>
      <c r="H38" s="492"/>
      <c r="I38" s="341">
        <f>IFERROR(VLOOKUP(U38,プルダウンリスト!$D$15:$E$70,2,FALSE),"")</f>
        <v>16800</v>
      </c>
      <c r="J38" s="341">
        <f t="shared" si="0"/>
        <v>2822</v>
      </c>
      <c r="K38" s="492" t="s">
        <v>69</v>
      </c>
      <c r="L38" s="492" t="s">
        <v>69</v>
      </c>
      <c r="M38" s="492" t="s">
        <v>69</v>
      </c>
      <c r="N38" s="492" t="s">
        <v>69</v>
      </c>
      <c r="O38" s="492" t="s">
        <v>69</v>
      </c>
      <c r="P38" s="342" t="s">
        <v>399</v>
      </c>
      <c r="Q38" s="338"/>
      <c r="R38" s="337" t="s">
        <v>255</v>
      </c>
      <c r="S38" s="493" t="s">
        <v>98</v>
      </c>
      <c r="U38" s="432" t="str">
        <f t="shared" si="1"/>
        <v>田急傾斜</v>
      </c>
    </row>
    <row r="39" spans="1:21" s="189" customFormat="1" ht="18" customHeight="1">
      <c r="A39" s="336" t="s">
        <v>527</v>
      </c>
      <c r="B39" s="337" t="s">
        <v>194</v>
      </c>
      <c r="C39" s="337" t="s">
        <v>409</v>
      </c>
      <c r="D39" s="337" t="s">
        <v>313</v>
      </c>
      <c r="E39" s="338" t="s">
        <v>296</v>
      </c>
      <c r="F39" s="339">
        <v>188</v>
      </c>
      <c r="G39" s="340" t="s">
        <v>252</v>
      </c>
      <c r="H39" s="492"/>
      <c r="I39" s="341">
        <f>IFERROR(VLOOKUP(U39,プルダウンリスト!$D$15:$E$70,2,FALSE),"")</f>
        <v>16800</v>
      </c>
      <c r="J39" s="341">
        <f t="shared" si="0"/>
        <v>3158</v>
      </c>
      <c r="K39" s="492" t="s">
        <v>69</v>
      </c>
      <c r="L39" s="492" t="s">
        <v>69</v>
      </c>
      <c r="M39" s="492" t="s">
        <v>69</v>
      </c>
      <c r="N39" s="492" t="s">
        <v>69</v>
      </c>
      <c r="O39" s="492" t="s">
        <v>69</v>
      </c>
      <c r="P39" s="342" t="s">
        <v>399</v>
      </c>
      <c r="Q39" s="338"/>
      <c r="R39" s="337" t="s">
        <v>255</v>
      </c>
      <c r="S39" s="493"/>
      <c r="U39" s="432" t="str">
        <f t="shared" si="1"/>
        <v>田急傾斜</v>
      </c>
    </row>
    <row r="40" spans="1:21" s="189" customFormat="1" ht="18" customHeight="1">
      <c r="A40" s="336" t="s">
        <v>527</v>
      </c>
      <c r="B40" s="337" t="s">
        <v>194</v>
      </c>
      <c r="C40" s="337" t="s">
        <v>409</v>
      </c>
      <c r="D40" s="337" t="s">
        <v>316</v>
      </c>
      <c r="E40" s="338" t="s">
        <v>296</v>
      </c>
      <c r="F40" s="339">
        <v>720</v>
      </c>
      <c r="G40" s="340" t="s">
        <v>252</v>
      </c>
      <c r="H40" s="492"/>
      <c r="I40" s="341">
        <f>IFERROR(VLOOKUP(U40,プルダウンリスト!$D$15:$E$70,2,FALSE),"")</f>
        <v>16800</v>
      </c>
      <c r="J40" s="341">
        <f t="shared" si="0"/>
        <v>12096</v>
      </c>
      <c r="K40" s="492" t="s">
        <v>69</v>
      </c>
      <c r="L40" s="492" t="s">
        <v>69</v>
      </c>
      <c r="M40" s="492" t="s">
        <v>69</v>
      </c>
      <c r="N40" s="492" t="s">
        <v>69</v>
      </c>
      <c r="O40" s="492" t="s">
        <v>69</v>
      </c>
      <c r="P40" s="342" t="s">
        <v>399</v>
      </c>
      <c r="Q40" s="338"/>
      <c r="R40" s="337" t="s">
        <v>255</v>
      </c>
      <c r="S40" s="493"/>
      <c r="U40" s="432" t="str">
        <f t="shared" si="1"/>
        <v>田急傾斜</v>
      </c>
    </row>
    <row r="41" spans="1:21" s="189" customFormat="1" ht="18" customHeight="1">
      <c r="A41" s="336" t="s">
        <v>527</v>
      </c>
      <c r="B41" s="337" t="s">
        <v>194</v>
      </c>
      <c r="C41" s="337" t="s">
        <v>409</v>
      </c>
      <c r="D41" s="337" t="s">
        <v>317</v>
      </c>
      <c r="E41" s="338" t="s">
        <v>296</v>
      </c>
      <c r="F41" s="339">
        <v>547</v>
      </c>
      <c r="G41" s="340" t="s">
        <v>252</v>
      </c>
      <c r="H41" s="492"/>
      <c r="I41" s="341">
        <f>IFERROR(VLOOKUP(U41,プルダウンリスト!$D$15:$E$70,2,FALSE),"")</f>
        <v>16800</v>
      </c>
      <c r="J41" s="341">
        <f t="shared" si="0"/>
        <v>9189</v>
      </c>
      <c r="K41" s="492" t="s">
        <v>69</v>
      </c>
      <c r="L41" s="492" t="s">
        <v>69</v>
      </c>
      <c r="M41" s="492" t="s">
        <v>69</v>
      </c>
      <c r="N41" s="492" t="s">
        <v>69</v>
      </c>
      <c r="O41" s="492" t="s">
        <v>69</v>
      </c>
      <c r="P41" s="342" t="s">
        <v>399</v>
      </c>
      <c r="Q41" s="338"/>
      <c r="R41" s="337" t="s">
        <v>255</v>
      </c>
      <c r="S41" s="493"/>
      <c r="U41" s="432" t="str">
        <f t="shared" si="1"/>
        <v>田急傾斜</v>
      </c>
    </row>
    <row r="42" spans="1:21" s="189" customFormat="1" ht="18" customHeight="1">
      <c r="A42" s="336" t="s">
        <v>527</v>
      </c>
      <c r="B42" s="337" t="s">
        <v>194</v>
      </c>
      <c r="C42" s="337" t="s">
        <v>410</v>
      </c>
      <c r="D42" s="337" t="s">
        <v>254</v>
      </c>
      <c r="E42" s="338" t="s">
        <v>296</v>
      </c>
      <c r="F42" s="339">
        <v>690</v>
      </c>
      <c r="G42" s="340" t="s">
        <v>252</v>
      </c>
      <c r="H42" s="492"/>
      <c r="I42" s="341">
        <f>IFERROR(VLOOKUP(U42,プルダウンリスト!$D$15:$E$70,2,FALSE),"")</f>
        <v>16800</v>
      </c>
      <c r="J42" s="341">
        <f t="shared" si="0"/>
        <v>11592</v>
      </c>
      <c r="K42" s="492" t="s">
        <v>69</v>
      </c>
      <c r="L42" s="492" t="s">
        <v>69</v>
      </c>
      <c r="M42" s="492" t="s">
        <v>69</v>
      </c>
      <c r="N42" s="492" t="s">
        <v>69</v>
      </c>
      <c r="O42" s="492" t="s">
        <v>69</v>
      </c>
      <c r="P42" s="342" t="s">
        <v>399</v>
      </c>
      <c r="Q42" s="338"/>
      <c r="R42" s="337" t="s">
        <v>255</v>
      </c>
      <c r="S42" s="493"/>
      <c r="U42" s="432" t="str">
        <f t="shared" si="1"/>
        <v>田急傾斜</v>
      </c>
    </row>
    <row r="43" spans="1:21" s="189" customFormat="1" ht="18" customHeight="1">
      <c r="A43" s="336" t="s">
        <v>527</v>
      </c>
      <c r="B43" s="337" t="s">
        <v>194</v>
      </c>
      <c r="C43" s="337" t="s">
        <v>410</v>
      </c>
      <c r="D43" s="337" t="s">
        <v>307</v>
      </c>
      <c r="E43" s="338" t="s">
        <v>296</v>
      </c>
      <c r="F43" s="339">
        <v>400</v>
      </c>
      <c r="G43" s="340" t="s">
        <v>252</v>
      </c>
      <c r="H43" s="492"/>
      <c r="I43" s="341">
        <f>IFERROR(VLOOKUP(U43,プルダウンリスト!$D$15:$E$70,2,FALSE),"")</f>
        <v>16800</v>
      </c>
      <c r="J43" s="341">
        <f t="shared" si="0"/>
        <v>6720</v>
      </c>
      <c r="K43" s="492" t="s">
        <v>69</v>
      </c>
      <c r="L43" s="492" t="s">
        <v>69</v>
      </c>
      <c r="M43" s="492" t="s">
        <v>69</v>
      </c>
      <c r="N43" s="492" t="s">
        <v>69</v>
      </c>
      <c r="O43" s="492" t="s">
        <v>69</v>
      </c>
      <c r="P43" s="342" t="s">
        <v>399</v>
      </c>
      <c r="Q43" s="338"/>
      <c r="R43" s="337" t="s">
        <v>255</v>
      </c>
      <c r="S43" s="493"/>
      <c r="U43" s="432" t="str">
        <f t="shared" si="1"/>
        <v>田急傾斜</v>
      </c>
    </row>
    <row r="44" spans="1:21" s="189" customFormat="1" ht="18" customHeight="1">
      <c r="A44" s="336" t="s">
        <v>527</v>
      </c>
      <c r="B44" s="337" t="s">
        <v>194</v>
      </c>
      <c r="C44" s="337" t="s">
        <v>410</v>
      </c>
      <c r="D44" s="337" t="s">
        <v>308</v>
      </c>
      <c r="E44" s="338" t="s">
        <v>296</v>
      </c>
      <c r="F44" s="339">
        <v>212</v>
      </c>
      <c r="G44" s="340" t="s">
        <v>252</v>
      </c>
      <c r="H44" s="492"/>
      <c r="I44" s="341">
        <f>IFERROR(VLOOKUP(U44,プルダウンリスト!$D$15:$E$70,2,FALSE),"")</f>
        <v>16800</v>
      </c>
      <c r="J44" s="341">
        <f t="shared" si="0"/>
        <v>3561</v>
      </c>
      <c r="K44" s="492" t="s">
        <v>69</v>
      </c>
      <c r="L44" s="492" t="s">
        <v>69</v>
      </c>
      <c r="M44" s="492" t="s">
        <v>69</v>
      </c>
      <c r="N44" s="492" t="s">
        <v>69</v>
      </c>
      <c r="O44" s="492" t="s">
        <v>69</v>
      </c>
      <c r="P44" s="342" t="s">
        <v>399</v>
      </c>
      <c r="Q44" s="338"/>
      <c r="R44" s="337" t="s">
        <v>255</v>
      </c>
      <c r="S44" s="493"/>
      <c r="U44" s="432" t="str">
        <f t="shared" si="1"/>
        <v>田急傾斜</v>
      </c>
    </row>
    <row r="45" spans="1:21" s="189" customFormat="1" ht="18" customHeight="1">
      <c r="A45" s="336" t="s">
        <v>527</v>
      </c>
      <c r="B45" s="337" t="s">
        <v>194</v>
      </c>
      <c r="C45" s="337" t="s">
        <v>410</v>
      </c>
      <c r="D45" s="337" t="s">
        <v>309</v>
      </c>
      <c r="E45" s="338" t="s">
        <v>296</v>
      </c>
      <c r="F45" s="339">
        <v>793</v>
      </c>
      <c r="G45" s="340" t="s">
        <v>252</v>
      </c>
      <c r="H45" s="492"/>
      <c r="I45" s="341">
        <f>IFERROR(VLOOKUP(U45,プルダウンリスト!$D$15:$E$70,2,FALSE),"")</f>
        <v>16800</v>
      </c>
      <c r="J45" s="341">
        <f t="shared" si="0"/>
        <v>13322</v>
      </c>
      <c r="K45" s="492" t="s">
        <v>69</v>
      </c>
      <c r="L45" s="492" t="s">
        <v>69</v>
      </c>
      <c r="M45" s="492" t="s">
        <v>69</v>
      </c>
      <c r="N45" s="492" t="s">
        <v>69</v>
      </c>
      <c r="O45" s="492" t="s">
        <v>69</v>
      </c>
      <c r="P45" s="342" t="s">
        <v>399</v>
      </c>
      <c r="Q45" s="338"/>
      <c r="R45" s="337" t="s">
        <v>255</v>
      </c>
      <c r="S45" s="493"/>
      <c r="U45" s="432" t="str">
        <f t="shared" si="1"/>
        <v>田急傾斜</v>
      </c>
    </row>
    <row r="46" spans="1:21" s="189" customFormat="1" ht="18" customHeight="1">
      <c r="A46" s="336" t="s">
        <v>527</v>
      </c>
      <c r="B46" s="337" t="s">
        <v>194</v>
      </c>
      <c r="C46" s="337" t="s">
        <v>411</v>
      </c>
      <c r="D46" s="337" t="s">
        <v>310</v>
      </c>
      <c r="E46" s="338" t="s">
        <v>296</v>
      </c>
      <c r="F46" s="339">
        <v>536</v>
      </c>
      <c r="G46" s="340" t="s">
        <v>107</v>
      </c>
      <c r="H46" s="492"/>
      <c r="I46" s="341">
        <f>IFERROR(VLOOKUP(U46,プルダウンリスト!$D$15:$E$70,2,FALSE),"")</f>
        <v>6400</v>
      </c>
      <c r="J46" s="341">
        <f t="shared" si="0"/>
        <v>3430</v>
      </c>
      <c r="K46" s="492" t="s">
        <v>69</v>
      </c>
      <c r="L46" s="492" t="s">
        <v>69</v>
      </c>
      <c r="M46" s="492" t="s">
        <v>69</v>
      </c>
      <c r="N46" s="492" t="s">
        <v>69</v>
      </c>
      <c r="O46" s="492" t="s">
        <v>69</v>
      </c>
      <c r="P46" s="342" t="s">
        <v>399</v>
      </c>
      <c r="Q46" s="338"/>
      <c r="R46" s="337" t="s">
        <v>255</v>
      </c>
      <c r="S46" s="493"/>
      <c r="U46" s="432" t="str">
        <f t="shared" si="1"/>
        <v>田小区画・不整形</v>
      </c>
    </row>
    <row r="47" spans="1:21" s="189" customFormat="1" ht="18" customHeight="1">
      <c r="A47" s="336" t="s">
        <v>527</v>
      </c>
      <c r="B47" s="337" t="s">
        <v>194</v>
      </c>
      <c r="C47" s="337" t="s">
        <v>412</v>
      </c>
      <c r="D47" s="337" t="s">
        <v>311</v>
      </c>
      <c r="E47" s="338" t="s">
        <v>296</v>
      </c>
      <c r="F47" s="339">
        <v>491</v>
      </c>
      <c r="G47" s="340" t="s">
        <v>298</v>
      </c>
      <c r="H47" s="492"/>
      <c r="I47" s="341">
        <f>IFERROR(VLOOKUP(U47,プルダウンリスト!$D$15:$E$70,2,FALSE),"")</f>
        <v>6400</v>
      </c>
      <c r="J47" s="341">
        <f t="shared" si="0"/>
        <v>3142</v>
      </c>
      <c r="K47" s="492" t="s">
        <v>69</v>
      </c>
      <c r="L47" s="492" t="s">
        <v>69</v>
      </c>
      <c r="M47" s="492" t="s">
        <v>69</v>
      </c>
      <c r="N47" s="492" t="s">
        <v>69</v>
      </c>
      <c r="O47" s="492" t="s">
        <v>69</v>
      </c>
      <c r="P47" s="342" t="s">
        <v>399</v>
      </c>
      <c r="Q47" s="338"/>
      <c r="R47" s="337" t="s">
        <v>255</v>
      </c>
      <c r="S47" s="493"/>
      <c r="U47" s="432" t="str">
        <f t="shared" si="1"/>
        <v>田高齢化・耕作放棄率</v>
      </c>
    </row>
    <row r="48" spans="1:21" s="189" customFormat="1" ht="18" customHeight="1">
      <c r="A48" s="336" t="s">
        <v>527</v>
      </c>
      <c r="B48" s="337" t="s">
        <v>194</v>
      </c>
      <c r="C48" s="337" t="s">
        <v>413</v>
      </c>
      <c r="D48" s="337" t="s">
        <v>312</v>
      </c>
      <c r="E48" s="338" t="s">
        <v>296</v>
      </c>
      <c r="F48" s="339">
        <v>813</v>
      </c>
      <c r="G48" s="340" t="s">
        <v>253</v>
      </c>
      <c r="H48" s="492"/>
      <c r="I48" s="341">
        <f>IFERROR(VLOOKUP(U48,プルダウンリスト!$D$15:$E$70,2,FALSE),"")</f>
        <v>6400</v>
      </c>
      <c r="J48" s="341">
        <f t="shared" si="0"/>
        <v>5203</v>
      </c>
      <c r="K48" s="492" t="s">
        <v>69</v>
      </c>
      <c r="L48" s="492" t="s">
        <v>69</v>
      </c>
      <c r="M48" s="492" t="s">
        <v>69</v>
      </c>
      <c r="N48" s="492" t="s">
        <v>69</v>
      </c>
      <c r="O48" s="492" t="s">
        <v>69</v>
      </c>
      <c r="P48" s="342" t="s">
        <v>399</v>
      </c>
      <c r="Q48" s="338"/>
      <c r="R48" s="337" t="s">
        <v>255</v>
      </c>
      <c r="S48" s="493"/>
      <c r="U48" s="432" t="str">
        <f t="shared" si="1"/>
        <v>田特認基準</v>
      </c>
    </row>
    <row r="49" spans="1:21" s="189" customFormat="1" ht="18" customHeight="1">
      <c r="A49" s="336" t="s">
        <v>527</v>
      </c>
      <c r="B49" s="337" t="s">
        <v>194</v>
      </c>
      <c r="C49" s="337" t="s">
        <v>413</v>
      </c>
      <c r="D49" s="337" t="s">
        <v>308</v>
      </c>
      <c r="E49" s="338" t="s">
        <v>296</v>
      </c>
      <c r="F49" s="339">
        <v>414</v>
      </c>
      <c r="G49" s="340" t="s">
        <v>299</v>
      </c>
      <c r="H49" s="492"/>
      <c r="I49" s="341">
        <f>IFERROR(VLOOKUP(U49,プルダウンリスト!$D$15:$E$70,2,FALSE),"")</f>
        <v>0</v>
      </c>
      <c r="J49" s="341">
        <f t="shared" si="0"/>
        <v>0</v>
      </c>
      <c r="K49" s="492" t="s">
        <v>69</v>
      </c>
      <c r="L49" s="492" t="s">
        <v>69</v>
      </c>
      <c r="M49" s="492" t="s">
        <v>69</v>
      </c>
      <c r="N49" s="492" t="s">
        <v>69</v>
      </c>
      <c r="O49" s="492" t="s">
        <v>69</v>
      </c>
      <c r="P49" s="342" t="s">
        <v>399</v>
      </c>
      <c r="Q49" s="338"/>
      <c r="R49" s="337" t="s">
        <v>255</v>
      </c>
      <c r="S49" s="493" t="s">
        <v>98</v>
      </c>
      <c r="U49" s="432" t="str">
        <f t="shared" si="1"/>
        <v>田交付対象外</v>
      </c>
    </row>
    <row r="50" spans="1:21" s="189" customFormat="1" ht="18" customHeight="1">
      <c r="A50" s="336" t="s">
        <v>527</v>
      </c>
      <c r="B50" s="337" t="s">
        <v>194</v>
      </c>
      <c r="C50" s="337" t="s">
        <v>413</v>
      </c>
      <c r="D50" s="337" t="s">
        <v>316</v>
      </c>
      <c r="E50" s="338" t="s">
        <v>296</v>
      </c>
      <c r="F50" s="339">
        <v>738</v>
      </c>
      <c r="G50" s="340" t="s">
        <v>252</v>
      </c>
      <c r="H50" s="492"/>
      <c r="I50" s="341">
        <f>IFERROR(VLOOKUP(U50,プルダウンリスト!$D$15:$E$70,2,FALSE),"")</f>
        <v>16800</v>
      </c>
      <c r="J50" s="341">
        <f t="shared" ref="J50:J81" si="2">IFERROR(ROUNDDOWN(F50*I50/1000,0),"")</f>
        <v>12398</v>
      </c>
      <c r="K50" s="492" t="s">
        <v>69</v>
      </c>
      <c r="L50" s="492" t="s">
        <v>98</v>
      </c>
      <c r="M50" s="492" t="s">
        <v>69</v>
      </c>
      <c r="N50" s="492" t="s">
        <v>69</v>
      </c>
      <c r="O50" s="492" t="s">
        <v>69</v>
      </c>
      <c r="P50" s="342" t="s">
        <v>399</v>
      </c>
      <c r="Q50" s="338"/>
      <c r="R50" s="337" t="s">
        <v>255</v>
      </c>
      <c r="S50" s="493"/>
      <c r="U50" s="432" t="str">
        <f t="shared" si="1"/>
        <v>田急傾斜</v>
      </c>
    </row>
    <row r="51" spans="1:21" s="189" customFormat="1" ht="18" customHeight="1">
      <c r="A51" s="336" t="s">
        <v>527</v>
      </c>
      <c r="B51" s="337" t="s">
        <v>194</v>
      </c>
      <c r="C51" s="337" t="s">
        <v>413</v>
      </c>
      <c r="D51" s="337" t="s">
        <v>317</v>
      </c>
      <c r="E51" s="338" t="s">
        <v>296</v>
      </c>
      <c r="F51" s="339">
        <v>865</v>
      </c>
      <c r="G51" s="340" t="s">
        <v>252</v>
      </c>
      <c r="H51" s="492"/>
      <c r="I51" s="341">
        <f>IFERROR(VLOOKUP(U51,プルダウンリスト!$D$15:$E$70,2,FALSE),"")</f>
        <v>16800</v>
      </c>
      <c r="J51" s="341">
        <f t="shared" si="2"/>
        <v>14532</v>
      </c>
      <c r="K51" s="492" t="s">
        <v>69</v>
      </c>
      <c r="L51" s="492" t="s">
        <v>69</v>
      </c>
      <c r="M51" s="492" t="s">
        <v>69</v>
      </c>
      <c r="N51" s="492" t="s">
        <v>69</v>
      </c>
      <c r="O51" s="492" t="s">
        <v>69</v>
      </c>
      <c r="P51" s="342" t="s">
        <v>399</v>
      </c>
      <c r="Q51" s="338"/>
      <c r="R51" s="337" t="s">
        <v>255</v>
      </c>
      <c r="S51" s="493"/>
      <c r="U51" s="432" t="str">
        <f t="shared" si="1"/>
        <v>田急傾斜</v>
      </c>
    </row>
    <row r="52" spans="1:21" s="189" customFormat="1" ht="18" customHeight="1">
      <c r="A52" s="336" t="s">
        <v>527</v>
      </c>
      <c r="B52" s="337" t="s">
        <v>194</v>
      </c>
      <c r="C52" s="337" t="s">
        <v>413</v>
      </c>
      <c r="D52" s="337" t="s">
        <v>317</v>
      </c>
      <c r="E52" s="338" t="s">
        <v>296</v>
      </c>
      <c r="F52" s="339">
        <v>463</v>
      </c>
      <c r="G52" s="340" t="s">
        <v>252</v>
      </c>
      <c r="H52" s="492"/>
      <c r="I52" s="341">
        <f>IFERROR(VLOOKUP(U52,プルダウンリスト!$D$15:$E$70,2,FALSE),"")</f>
        <v>16800</v>
      </c>
      <c r="J52" s="341">
        <f t="shared" si="2"/>
        <v>7778</v>
      </c>
      <c r="K52" s="492" t="s">
        <v>69</v>
      </c>
      <c r="L52" s="492" t="s">
        <v>69</v>
      </c>
      <c r="M52" s="492" t="s">
        <v>69</v>
      </c>
      <c r="N52" s="492" t="s">
        <v>69</v>
      </c>
      <c r="O52" s="492" t="s">
        <v>69</v>
      </c>
      <c r="P52" s="342" t="s">
        <v>399</v>
      </c>
      <c r="Q52" s="338"/>
      <c r="R52" s="337" t="s">
        <v>255</v>
      </c>
      <c r="S52" s="493"/>
      <c r="U52" s="432" t="str">
        <f t="shared" si="1"/>
        <v>田急傾斜</v>
      </c>
    </row>
    <row r="53" spans="1:21" s="189" customFormat="1" ht="18" customHeight="1">
      <c r="A53" s="336" t="s">
        <v>527</v>
      </c>
      <c r="B53" s="337" t="s">
        <v>194</v>
      </c>
      <c r="C53" s="337" t="s">
        <v>413</v>
      </c>
      <c r="D53" s="337" t="s">
        <v>254</v>
      </c>
      <c r="E53" s="338" t="s">
        <v>296</v>
      </c>
      <c r="F53" s="339">
        <v>162</v>
      </c>
      <c r="G53" s="340" t="s">
        <v>252</v>
      </c>
      <c r="H53" s="492"/>
      <c r="I53" s="341">
        <f>IFERROR(VLOOKUP(U53,プルダウンリスト!$D$15:$E$70,2,FALSE),"")</f>
        <v>16800</v>
      </c>
      <c r="J53" s="341">
        <f t="shared" si="2"/>
        <v>2721</v>
      </c>
      <c r="K53" s="492" t="s">
        <v>69</v>
      </c>
      <c r="L53" s="492" t="s">
        <v>69</v>
      </c>
      <c r="M53" s="492" t="s">
        <v>69</v>
      </c>
      <c r="N53" s="492" t="s">
        <v>69</v>
      </c>
      <c r="O53" s="492" t="s">
        <v>69</v>
      </c>
      <c r="P53" s="342" t="s">
        <v>399</v>
      </c>
      <c r="Q53" s="338"/>
      <c r="R53" s="337" t="s">
        <v>255</v>
      </c>
      <c r="S53" s="493"/>
      <c r="U53" s="432" t="str">
        <f t="shared" si="1"/>
        <v>田急傾斜</v>
      </c>
    </row>
    <row r="54" spans="1:21" s="189" customFormat="1" ht="18" customHeight="1">
      <c r="A54" s="336" t="s">
        <v>527</v>
      </c>
      <c r="B54" s="337" t="s">
        <v>194</v>
      </c>
      <c r="C54" s="337" t="s">
        <v>414</v>
      </c>
      <c r="D54" s="337" t="s">
        <v>307</v>
      </c>
      <c r="E54" s="338" t="s">
        <v>301</v>
      </c>
      <c r="F54" s="339">
        <v>1840</v>
      </c>
      <c r="G54" s="340" t="s">
        <v>252</v>
      </c>
      <c r="H54" s="492"/>
      <c r="I54" s="341">
        <f>IFERROR(VLOOKUP(U54,プルダウンリスト!$D$15:$E$70,2,FALSE),"")</f>
        <v>9200</v>
      </c>
      <c r="J54" s="341">
        <f t="shared" si="2"/>
        <v>16928</v>
      </c>
      <c r="K54" s="492" t="s">
        <v>69</v>
      </c>
      <c r="L54" s="492" t="s">
        <v>69</v>
      </c>
      <c r="M54" s="492" t="s">
        <v>69</v>
      </c>
      <c r="N54" s="492" t="s">
        <v>69</v>
      </c>
      <c r="O54" s="492" t="s">
        <v>69</v>
      </c>
      <c r="P54" s="342" t="s">
        <v>399</v>
      </c>
      <c r="Q54" s="338"/>
      <c r="R54" s="337" t="s">
        <v>255</v>
      </c>
      <c r="S54" s="493"/>
      <c r="U54" s="432" t="str">
        <f t="shared" si="1"/>
        <v>畑急傾斜</v>
      </c>
    </row>
    <row r="55" spans="1:21" s="189" customFormat="1" ht="18" customHeight="1">
      <c r="A55" s="336" t="s">
        <v>527</v>
      </c>
      <c r="B55" s="337" t="s">
        <v>194</v>
      </c>
      <c r="C55" s="337" t="s">
        <v>414</v>
      </c>
      <c r="D55" s="337" t="s">
        <v>308</v>
      </c>
      <c r="E55" s="338" t="s">
        <v>301</v>
      </c>
      <c r="F55" s="339">
        <v>1647</v>
      </c>
      <c r="G55" s="340" t="s">
        <v>871</v>
      </c>
      <c r="H55" s="492"/>
      <c r="I55" s="341">
        <f>IFERROR(VLOOKUP(U55,プルダウンリスト!$D$15:$E$70,2,FALSE),"")</f>
        <v>0</v>
      </c>
      <c r="J55" s="341">
        <f t="shared" si="2"/>
        <v>0</v>
      </c>
      <c r="K55" s="492" t="s">
        <v>69</v>
      </c>
      <c r="L55" s="492" t="s">
        <v>69</v>
      </c>
      <c r="M55" s="492" t="s">
        <v>69</v>
      </c>
      <c r="N55" s="492" t="s">
        <v>69</v>
      </c>
      <c r="O55" s="492" t="s">
        <v>69</v>
      </c>
      <c r="P55" s="342" t="s">
        <v>399</v>
      </c>
      <c r="Q55" s="338"/>
      <c r="R55" s="337" t="s">
        <v>255</v>
      </c>
      <c r="S55" s="493"/>
      <c r="U55" s="432" t="str">
        <f t="shared" si="1"/>
        <v>畑交付対象外（田畑混在地以外）</v>
      </c>
    </row>
    <row r="56" spans="1:21" s="189" customFormat="1" ht="18" customHeight="1">
      <c r="A56" s="336" t="s">
        <v>527</v>
      </c>
      <c r="B56" s="337" t="s">
        <v>194</v>
      </c>
      <c r="C56" s="337" t="s">
        <v>414</v>
      </c>
      <c r="D56" s="337" t="s">
        <v>309</v>
      </c>
      <c r="E56" s="338" t="s">
        <v>301</v>
      </c>
      <c r="F56" s="339">
        <v>975</v>
      </c>
      <c r="G56" s="340" t="s">
        <v>870</v>
      </c>
      <c r="H56" s="492"/>
      <c r="I56" s="341">
        <f>IFERROR(VLOOKUP(U56,プルダウンリスト!$D$15:$E$70,2,FALSE),"")</f>
        <v>0</v>
      </c>
      <c r="J56" s="341">
        <f t="shared" si="2"/>
        <v>0</v>
      </c>
      <c r="K56" s="492" t="s">
        <v>69</v>
      </c>
      <c r="L56" s="492" t="s">
        <v>69</v>
      </c>
      <c r="M56" s="492" t="s">
        <v>69</v>
      </c>
      <c r="N56" s="492" t="s">
        <v>69</v>
      </c>
      <c r="O56" s="492" t="s">
        <v>69</v>
      </c>
      <c r="P56" s="342" t="s">
        <v>399</v>
      </c>
      <c r="Q56" s="338"/>
      <c r="R56" s="337" t="s">
        <v>255</v>
      </c>
      <c r="S56" s="493"/>
      <c r="U56" s="432" t="str">
        <f t="shared" si="1"/>
        <v>畑交付対象外（田畑混在地）</v>
      </c>
    </row>
    <row r="57" spans="1:21" s="189" customFormat="1" ht="18" customHeight="1">
      <c r="A57" s="336" t="s">
        <v>527</v>
      </c>
      <c r="B57" s="337" t="s">
        <v>194</v>
      </c>
      <c r="C57" s="337" t="s">
        <v>415</v>
      </c>
      <c r="D57" s="337" t="s">
        <v>310</v>
      </c>
      <c r="E57" s="338" t="s">
        <v>301</v>
      </c>
      <c r="F57" s="339">
        <v>1233</v>
      </c>
      <c r="G57" s="340" t="s">
        <v>297</v>
      </c>
      <c r="H57" s="492"/>
      <c r="I57" s="341">
        <f>IFERROR(VLOOKUP(U57,プルダウンリスト!$D$15:$E$70,2,FALSE),"")</f>
        <v>2800</v>
      </c>
      <c r="J57" s="341">
        <f t="shared" si="2"/>
        <v>3452</v>
      </c>
      <c r="K57" s="492" t="s">
        <v>98</v>
      </c>
      <c r="L57" s="492" t="s">
        <v>69</v>
      </c>
      <c r="M57" s="492" t="s">
        <v>69</v>
      </c>
      <c r="N57" s="492" t="s">
        <v>69</v>
      </c>
      <c r="O57" s="492" t="s">
        <v>69</v>
      </c>
      <c r="P57" s="342" t="s">
        <v>399</v>
      </c>
      <c r="Q57" s="338"/>
      <c r="R57" s="337" t="s">
        <v>255</v>
      </c>
      <c r="S57" s="493"/>
      <c r="U57" s="432" t="str">
        <f t="shared" si="1"/>
        <v>畑緩傾斜</v>
      </c>
    </row>
    <row r="58" spans="1:21" s="189" customFormat="1" ht="18" customHeight="1">
      <c r="A58" s="336" t="s">
        <v>527</v>
      </c>
      <c r="B58" s="337" t="s">
        <v>194</v>
      </c>
      <c r="C58" s="337" t="s">
        <v>415</v>
      </c>
      <c r="D58" s="337" t="s">
        <v>311</v>
      </c>
      <c r="E58" s="338" t="s">
        <v>301</v>
      </c>
      <c r="F58" s="339">
        <v>869</v>
      </c>
      <c r="G58" s="340" t="s">
        <v>298</v>
      </c>
      <c r="H58" s="492"/>
      <c r="I58" s="341">
        <f>IFERROR(VLOOKUP(U58,プルダウンリスト!$D$15:$E$70,2,FALSE),"")</f>
        <v>2800</v>
      </c>
      <c r="J58" s="341">
        <f t="shared" si="2"/>
        <v>2433</v>
      </c>
      <c r="K58" s="492" t="s">
        <v>69</v>
      </c>
      <c r="L58" s="492" t="s">
        <v>69</v>
      </c>
      <c r="M58" s="492" t="s">
        <v>69</v>
      </c>
      <c r="N58" s="492" t="s">
        <v>69</v>
      </c>
      <c r="O58" s="492" t="s">
        <v>98</v>
      </c>
      <c r="P58" s="342" t="s">
        <v>399</v>
      </c>
      <c r="Q58" s="338"/>
      <c r="R58" s="337" t="s">
        <v>255</v>
      </c>
      <c r="S58" s="493"/>
      <c r="U58" s="432" t="str">
        <f t="shared" si="1"/>
        <v>畑高齢化・耕作放棄率</v>
      </c>
    </row>
    <row r="59" spans="1:21" s="189" customFormat="1" ht="18" customHeight="1">
      <c r="A59" s="336" t="s">
        <v>527</v>
      </c>
      <c r="B59" s="337" t="s">
        <v>194</v>
      </c>
      <c r="C59" s="337" t="s">
        <v>415</v>
      </c>
      <c r="D59" s="337" t="s">
        <v>312</v>
      </c>
      <c r="E59" s="338" t="s">
        <v>301</v>
      </c>
      <c r="F59" s="339">
        <v>1477</v>
      </c>
      <c r="G59" s="340" t="s">
        <v>253</v>
      </c>
      <c r="H59" s="492"/>
      <c r="I59" s="341">
        <f>IFERROR(VLOOKUP(U59,プルダウンリスト!$D$15:$E$70,2,FALSE),"")</f>
        <v>2800</v>
      </c>
      <c r="J59" s="341">
        <f t="shared" si="2"/>
        <v>4135</v>
      </c>
      <c r="K59" s="492" t="s">
        <v>69</v>
      </c>
      <c r="L59" s="492" t="s">
        <v>69</v>
      </c>
      <c r="M59" s="492" t="s">
        <v>69</v>
      </c>
      <c r="N59" s="492" t="s">
        <v>69</v>
      </c>
      <c r="O59" s="492" t="s">
        <v>69</v>
      </c>
      <c r="P59" s="342" t="s">
        <v>399</v>
      </c>
      <c r="Q59" s="338"/>
      <c r="R59" s="337" t="s">
        <v>255</v>
      </c>
      <c r="S59" s="493" t="s">
        <v>98</v>
      </c>
      <c r="U59" s="432" t="str">
        <f t="shared" si="1"/>
        <v>畑特認基準</v>
      </c>
    </row>
    <row r="60" spans="1:21" s="189" customFormat="1" ht="18" customHeight="1">
      <c r="A60" s="336" t="s">
        <v>527</v>
      </c>
      <c r="B60" s="337" t="s">
        <v>194</v>
      </c>
      <c r="C60" s="337" t="s">
        <v>415</v>
      </c>
      <c r="D60" s="337" t="s">
        <v>313</v>
      </c>
      <c r="E60" s="338" t="s">
        <v>301</v>
      </c>
      <c r="F60" s="339">
        <v>139</v>
      </c>
      <c r="G60" s="340" t="s">
        <v>870</v>
      </c>
      <c r="H60" s="492"/>
      <c r="I60" s="341">
        <f>IFERROR(VLOOKUP(U60,プルダウンリスト!$D$15:$E$70,2,FALSE),"")</f>
        <v>0</v>
      </c>
      <c r="J60" s="341">
        <f t="shared" si="2"/>
        <v>0</v>
      </c>
      <c r="K60" s="492" t="s">
        <v>69</v>
      </c>
      <c r="L60" s="492" t="s">
        <v>69</v>
      </c>
      <c r="M60" s="492" t="s">
        <v>69</v>
      </c>
      <c r="N60" s="492" t="s">
        <v>69</v>
      </c>
      <c r="O60" s="492" t="s">
        <v>69</v>
      </c>
      <c r="P60" s="342" t="s">
        <v>399</v>
      </c>
      <c r="Q60" s="338"/>
      <c r="R60" s="337" t="s">
        <v>255</v>
      </c>
      <c r="S60" s="493"/>
      <c r="U60" s="432" t="str">
        <f t="shared" si="1"/>
        <v>畑交付対象外（田畑混在地）</v>
      </c>
    </row>
    <row r="61" spans="1:21" s="189" customFormat="1" ht="18" customHeight="1">
      <c r="A61" s="336" t="s">
        <v>527</v>
      </c>
      <c r="B61" s="337" t="s">
        <v>194</v>
      </c>
      <c r="C61" s="337" t="s">
        <v>416</v>
      </c>
      <c r="D61" s="337" t="s">
        <v>316</v>
      </c>
      <c r="E61" s="338" t="s">
        <v>302</v>
      </c>
      <c r="F61" s="339">
        <v>1590</v>
      </c>
      <c r="G61" s="340" t="s">
        <v>252</v>
      </c>
      <c r="H61" s="492"/>
      <c r="I61" s="341">
        <f>IFERROR(VLOOKUP(U61,プルダウンリスト!$D$15:$E$70,2,FALSE),"")</f>
        <v>8400</v>
      </c>
      <c r="J61" s="341">
        <f t="shared" si="2"/>
        <v>13356</v>
      </c>
      <c r="K61" s="492" t="s">
        <v>69</v>
      </c>
      <c r="L61" s="492" t="s">
        <v>69</v>
      </c>
      <c r="M61" s="492" t="s">
        <v>69</v>
      </c>
      <c r="N61" s="492" t="s">
        <v>69</v>
      </c>
      <c r="O61" s="492" t="s">
        <v>69</v>
      </c>
      <c r="P61" s="342" t="s">
        <v>399</v>
      </c>
      <c r="Q61" s="338"/>
      <c r="R61" s="337" t="s">
        <v>255</v>
      </c>
      <c r="S61" s="493"/>
      <c r="U61" s="432" t="str">
        <f t="shared" si="1"/>
        <v>草地急傾斜</v>
      </c>
    </row>
    <row r="62" spans="1:21" s="189" customFormat="1" ht="18" customHeight="1">
      <c r="A62" s="336" t="s">
        <v>527</v>
      </c>
      <c r="B62" s="337" t="s">
        <v>194</v>
      </c>
      <c r="C62" s="337" t="s">
        <v>416</v>
      </c>
      <c r="D62" s="337" t="s">
        <v>254</v>
      </c>
      <c r="E62" s="338" t="s">
        <v>302</v>
      </c>
      <c r="F62" s="339">
        <v>1444</v>
      </c>
      <c r="G62" s="340" t="s">
        <v>252</v>
      </c>
      <c r="H62" s="492"/>
      <c r="I62" s="341">
        <f>IFERROR(VLOOKUP(U62,プルダウンリスト!$D$15:$E$70,2,FALSE),"")</f>
        <v>8400</v>
      </c>
      <c r="J62" s="341">
        <f t="shared" si="2"/>
        <v>12129</v>
      </c>
      <c r="K62" s="492" t="s">
        <v>69</v>
      </c>
      <c r="L62" s="492" t="s">
        <v>69</v>
      </c>
      <c r="M62" s="492" t="s">
        <v>69</v>
      </c>
      <c r="N62" s="492" t="s">
        <v>69</v>
      </c>
      <c r="O62" s="492" t="s">
        <v>69</v>
      </c>
      <c r="P62" s="342" t="s">
        <v>399</v>
      </c>
      <c r="Q62" s="338"/>
      <c r="R62" s="337" t="s">
        <v>255</v>
      </c>
      <c r="S62" s="493"/>
      <c r="U62" s="432" t="str">
        <f t="shared" si="1"/>
        <v>草地急傾斜</v>
      </c>
    </row>
    <row r="63" spans="1:21" s="189" customFormat="1" ht="18" customHeight="1">
      <c r="A63" s="336" t="s">
        <v>527</v>
      </c>
      <c r="B63" s="337" t="s">
        <v>194</v>
      </c>
      <c r="C63" s="337" t="s">
        <v>416</v>
      </c>
      <c r="D63" s="337" t="s">
        <v>307</v>
      </c>
      <c r="E63" s="338" t="s">
        <v>296</v>
      </c>
      <c r="F63" s="339">
        <v>1105</v>
      </c>
      <c r="G63" s="340" t="s">
        <v>252</v>
      </c>
      <c r="H63" s="492"/>
      <c r="I63" s="341">
        <f>IFERROR(VLOOKUP(U63,プルダウンリスト!$D$15:$E$70,2,FALSE),"")</f>
        <v>16800</v>
      </c>
      <c r="J63" s="341">
        <f t="shared" si="2"/>
        <v>18564</v>
      </c>
      <c r="K63" s="492" t="s">
        <v>69</v>
      </c>
      <c r="L63" s="492" t="s">
        <v>69</v>
      </c>
      <c r="M63" s="492" t="s">
        <v>69</v>
      </c>
      <c r="N63" s="492"/>
      <c r="O63" s="492" t="s">
        <v>69</v>
      </c>
      <c r="P63" s="342" t="s">
        <v>399</v>
      </c>
      <c r="Q63" s="338"/>
      <c r="R63" s="337" t="s">
        <v>255</v>
      </c>
      <c r="S63" s="493"/>
      <c r="U63" s="432" t="str">
        <f t="shared" si="1"/>
        <v>田急傾斜</v>
      </c>
    </row>
    <row r="64" spans="1:21" s="189" customFormat="1" ht="18" customHeight="1">
      <c r="A64" s="336" t="s">
        <v>294</v>
      </c>
      <c r="B64" s="337" t="s">
        <v>194</v>
      </c>
      <c r="C64" s="337" t="s">
        <v>417</v>
      </c>
      <c r="D64" s="337" t="s">
        <v>312</v>
      </c>
      <c r="E64" s="338" t="s">
        <v>296</v>
      </c>
      <c r="F64" s="339">
        <v>84</v>
      </c>
      <c r="G64" s="340" t="s">
        <v>252</v>
      </c>
      <c r="H64" s="492"/>
      <c r="I64" s="341">
        <f>IFERROR(VLOOKUP(U64,プルダウンリスト!$D$15:$E$70,2,FALSE),"")</f>
        <v>16800</v>
      </c>
      <c r="J64" s="341">
        <f t="shared" si="2"/>
        <v>1411</v>
      </c>
      <c r="K64" s="492" t="s">
        <v>69</v>
      </c>
      <c r="L64" s="492" t="s">
        <v>69</v>
      </c>
      <c r="M64" s="492" t="s">
        <v>69</v>
      </c>
      <c r="N64" s="492" t="s">
        <v>69</v>
      </c>
      <c r="O64" s="492" t="s">
        <v>69</v>
      </c>
      <c r="P64" s="342" t="s">
        <v>399</v>
      </c>
      <c r="Q64" s="338"/>
      <c r="R64" s="337" t="s">
        <v>255</v>
      </c>
      <c r="S64" s="493"/>
      <c r="U64" s="432" t="str">
        <f t="shared" si="1"/>
        <v>田急傾斜</v>
      </c>
    </row>
    <row r="65" spans="1:21" s="189" customFormat="1" ht="18" customHeight="1">
      <c r="A65" s="336" t="s">
        <v>294</v>
      </c>
      <c r="B65" s="337" t="s">
        <v>194</v>
      </c>
      <c r="C65" s="337" t="s">
        <v>417</v>
      </c>
      <c r="D65" s="337" t="s">
        <v>313</v>
      </c>
      <c r="E65" s="338" t="s">
        <v>296</v>
      </c>
      <c r="F65" s="339">
        <v>220</v>
      </c>
      <c r="G65" s="340" t="s">
        <v>252</v>
      </c>
      <c r="H65" s="492"/>
      <c r="I65" s="341">
        <f>IFERROR(VLOOKUP(U65,プルダウンリスト!$D$15:$E$70,2,FALSE),"")</f>
        <v>16800</v>
      </c>
      <c r="J65" s="341">
        <f t="shared" si="2"/>
        <v>3696</v>
      </c>
      <c r="K65" s="492" t="s">
        <v>69</v>
      </c>
      <c r="L65" s="492" t="s">
        <v>69</v>
      </c>
      <c r="M65" s="492" t="s">
        <v>69</v>
      </c>
      <c r="N65" s="492" t="s">
        <v>69</v>
      </c>
      <c r="O65" s="492" t="s">
        <v>69</v>
      </c>
      <c r="P65" s="342" t="s">
        <v>399</v>
      </c>
      <c r="Q65" s="338"/>
      <c r="R65" s="337" t="s">
        <v>255</v>
      </c>
      <c r="S65" s="493"/>
      <c r="U65" s="432" t="str">
        <f t="shared" si="1"/>
        <v>田急傾斜</v>
      </c>
    </row>
    <row r="66" spans="1:21" s="189" customFormat="1" ht="18" customHeight="1">
      <c r="A66" s="336" t="s">
        <v>294</v>
      </c>
      <c r="B66" s="337" t="s">
        <v>194</v>
      </c>
      <c r="C66" s="337" t="s">
        <v>417</v>
      </c>
      <c r="D66" s="337" t="s">
        <v>316</v>
      </c>
      <c r="E66" s="338" t="s">
        <v>296</v>
      </c>
      <c r="F66" s="339">
        <v>275</v>
      </c>
      <c r="G66" s="340" t="s">
        <v>252</v>
      </c>
      <c r="H66" s="492"/>
      <c r="I66" s="341">
        <f>IFERROR(VLOOKUP(U66,プルダウンリスト!$D$15:$E$70,2,FALSE),"")</f>
        <v>16800</v>
      </c>
      <c r="J66" s="341">
        <f t="shared" si="2"/>
        <v>4620</v>
      </c>
      <c r="K66" s="492" t="s">
        <v>69</v>
      </c>
      <c r="L66" s="492" t="s">
        <v>69</v>
      </c>
      <c r="M66" s="492" t="s">
        <v>69</v>
      </c>
      <c r="N66" s="492" t="s">
        <v>69</v>
      </c>
      <c r="O66" s="492" t="s">
        <v>69</v>
      </c>
      <c r="P66" s="342" t="s">
        <v>399</v>
      </c>
      <c r="Q66" s="338"/>
      <c r="R66" s="337" t="s">
        <v>255</v>
      </c>
      <c r="S66" s="493"/>
      <c r="U66" s="432" t="str">
        <f t="shared" si="1"/>
        <v>田急傾斜</v>
      </c>
    </row>
    <row r="67" spans="1:21" s="189" customFormat="1" ht="18" customHeight="1">
      <c r="A67" s="336" t="s">
        <v>294</v>
      </c>
      <c r="B67" s="337" t="s">
        <v>194</v>
      </c>
      <c r="C67" s="337" t="s">
        <v>417</v>
      </c>
      <c r="D67" s="337" t="s">
        <v>317</v>
      </c>
      <c r="E67" s="338" t="s">
        <v>296</v>
      </c>
      <c r="F67" s="339">
        <v>189</v>
      </c>
      <c r="G67" s="340" t="s">
        <v>252</v>
      </c>
      <c r="H67" s="492"/>
      <c r="I67" s="341">
        <f>IFERROR(VLOOKUP(U67,プルダウンリスト!$D$15:$E$70,2,FALSE),"")</f>
        <v>16800</v>
      </c>
      <c r="J67" s="341">
        <f t="shared" si="2"/>
        <v>3175</v>
      </c>
      <c r="K67" s="492" t="s">
        <v>69</v>
      </c>
      <c r="L67" s="492" t="s">
        <v>69</v>
      </c>
      <c r="M67" s="492" t="s">
        <v>69</v>
      </c>
      <c r="N67" s="492" t="s">
        <v>69</v>
      </c>
      <c r="O67" s="492" t="s">
        <v>69</v>
      </c>
      <c r="P67" s="342" t="s">
        <v>399</v>
      </c>
      <c r="Q67" s="338"/>
      <c r="R67" s="337" t="s">
        <v>255</v>
      </c>
      <c r="S67" s="493"/>
      <c r="U67" s="432" t="str">
        <f t="shared" si="1"/>
        <v>田急傾斜</v>
      </c>
    </row>
    <row r="68" spans="1:21" s="189" customFormat="1" ht="18" customHeight="1">
      <c r="A68" s="336" t="s">
        <v>294</v>
      </c>
      <c r="B68" s="337" t="s">
        <v>194</v>
      </c>
      <c r="C68" s="337" t="s">
        <v>417</v>
      </c>
      <c r="D68" s="337" t="s">
        <v>254</v>
      </c>
      <c r="E68" s="338" t="s">
        <v>296</v>
      </c>
      <c r="F68" s="339">
        <v>912</v>
      </c>
      <c r="G68" s="340" t="s">
        <v>298</v>
      </c>
      <c r="H68" s="492"/>
      <c r="I68" s="341">
        <f>IFERROR(VLOOKUP(U68,プルダウンリスト!$D$15:$E$70,2,FALSE),"")</f>
        <v>6400</v>
      </c>
      <c r="J68" s="341">
        <f t="shared" si="2"/>
        <v>5836</v>
      </c>
      <c r="K68" s="492" t="s">
        <v>69</v>
      </c>
      <c r="L68" s="492" t="s">
        <v>69</v>
      </c>
      <c r="M68" s="492" t="s">
        <v>69</v>
      </c>
      <c r="N68" s="492" t="s">
        <v>69</v>
      </c>
      <c r="O68" s="492" t="s">
        <v>69</v>
      </c>
      <c r="P68" s="342" t="s">
        <v>399</v>
      </c>
      <c r="Q68" s="338"/>
      <c r="R68" s="337" t="s">
        <v>255</v>
      </c>
      <c r="S68" s="493"/>
      <c r="U68" s="432" t="str">
        <f t="shared" si="1"/>
        <v>田高齢化・耕作放棄率</v>
      </c>
    </row>
    <row r="69" spans="1:21" s="189" customFormat="1" ht="18" customHeight="1">
      <c r="A69" s="336" t="s">
        <v>294</v>
      </c>
      <c r="B69" s="337" t="s">
        <v>194</v>
      </c>
      <c r="C69" s="337" t="s">
        <v>417</v>
      </c>
      <c r="D69" s="337" t="s">
        <v>307</v>
      </c>
      <c r="E69" s="338" t="s">
        <v>296</v>
      </c>
      <c r="F69" s="339">
        <v>979</v>
      </c>
      <c r="G69" s="340" t="s">
        <v>207</v>
      </c>
      <c r="H69" s="492"/>
      <c r="I69" s="341">
        <f>IFERROR(VLOOKUP(U69,プルダウンリスト!$D$15:$E$70,2,FALSE),"")</f>
        <v>6400</v>
      </c>
      <c r="J69" s="341">
        <f t="shared" si="2"/>
        <v>6265</v>
      </c>
      <c r="K69" s="492" t="s">
        <v>69</v>
      </c>
      <c r="L69" s="492" t="s">
        <v>69</v>
      </c>
      <c r="M69" s="492" t="s">
        <v>69</v>
      </c>
      <c r="N69" s="492" t="s">
        <v>69</v>
      </c>
      <c r="O69" s="492" t="s">
        <v>69</v>
      </c>
      <c r="P69" s="342" t="s">
        <v>399</v>
      </c>
      <c r="Q69" s="338"/>
      <c r="R69" s="337" t="s">
        <v>255</v>
      </c>
      <c r="S69" s="493"/>
      <c r="U69" s="432" t="str">
        <f t="shared" si="1"/>
        <v>田小区画・不整形</v>
      </c>
    </row>
    <row r="70" spans="1:21" s="189" customFormat="1" ht="18" customHeight="1">
      <c r="A70" s="336" t="s">
        <v>294</v>
      </c>
      <c r="B70" s="337" t="s">
        <v>194</v>
      </c>
      <c r="C70" s="337" t="s">
        <v>417</v>
      </c>
      <c r="D70" s="337" t="s">
        <v>308</v>
      </c>
      <c r="E70" s="338" t="s">
        <v>296</v>
      </c>
      <c r="F70" s="339">
        <v>357</v>
      </c>
      <c r="G70" s="340" t="s">
        <v>252</v>
      </c>
      <c r="H70" s="492"/>
      <c r="I70" s="341">
        <f>IFERROR(VLOOKUP(U70,プルダウンリスト!$D$15:$E$70,2,FALSE),"")</f>
        <v>16800</v>
      </c>
      <c r="J70" s="341">
        <f t="shared" si="2"/>
        <v>5997</v>
      </c>
      <c r="K70" s="492" t="s">
        <v>69</v>
      </c>
      <c r="L70" s="492" t="s">
        <v>69</v>
      </c>
      <c r="M70" s="492" t="s">
        <v>69</v>
      </c>
      <c r="N70" s="492" t="s">
        <v>69</v>
      </c>
      <c r="O70" s="492" t="s">
        <v>69</v>
      </c>
      <c r="P70" s="342" t="s">
        <v>399</v>
      </c>
      <c r="Q70" s="338"/>
      <c r="R70" s="337" t="s">
        <v>255</v>
      </c>
      <c r="S70" s="493" t="s">
        <v>98</v>
      </c>
      <c r="U70" s="432" t="str">
        <f t="shared" si="1"/>
        <v>田急傾斜</v>
      </c>
    </row>
    <row r="71" spans="1:21" s="189" customFormat="1" ht="18" customHeight="1">
      <c r="A71" s="336" t="s">
        <v>294</v>
      </c>
      <c r="B71" s="337" t="s">
        <v>194</v>
      </c>
      <c r="C71" s="337" t="s">
        <v>417</v>
      </c>
      <c r="D71" s="337" t="s">
        <v>309</v>
      </c>
      <c r="E71" s="338" t="s">
        <v>296</v>
      </c>
      <c r="F71" s="339">
        <v>543</v>
      </c>
      <c r="G71" s="340" t="s">
        <v>252</v>
      </c>
      <c r="H71" s="492"/>
      <c r="I71" s="341">
        <f>IFERROR(VLOOKUP(U71,プルダウンリスト!$D$15:$E$70,2,FALSE),"")</f>
        <v>16800</v>
      </c>
      <c r="J71" s="341">
        <f t="shared" si="2"/>
        <v>9122</v>
      </c>
      <c r="K71" s="492" t="s">
        <v>69</v>
      </c>
      <c r="L71" s="492" t="s">
        <v>69</v>
      </c>
      <c r="M71" s="492" t="s">
        <v>69</v>
      </c>
      <c r="N71" s="492" t="s">
        <v>69</v>
      </c>
      <c r="O71" s="492" t="s">
        <v>69</v>
      </c>
      <c r="P71" s="342" t="s">
        <v>399</v>
      </c>
      <c r="Q71" s="338"/>
      <c r="R71" s="337" t="s">
        <v>255</v>
      </c>
      <c r="S71" s="493"/>
      <c r="U71" s="432" t="str">
        <f t="shared" si="1"/>
        <v>田急傾斜</v>
      </c>
    </row>
    <row r="72" spans="1:21" s="189" customFormat="1" ht="18" customHeight="1">
      <c r="A72" s="336" t="s">
        <v>294</v>
      </c>
      <c r="B72" s="337" t="s">
        <v>194</v>
      </c>
      <c r="C72" s="337" t="s">
        <v>417</v>
      </c>
      <c r="D72" s="337" t="s">
        <v>310</v>
      </c>
      <c r="E72" s="338" t="s">
        <v>296</v>
      </c>
      <c r="F72" s="339">
        <v>194</v>
      </c>
      <c r="G72" s="340" t="s">
        <v>252</v>
      </c>
      <c r="H72" s="492"/>
      <c r="I72" s="341">
        <f>IFERROR(VLOOKUP(U72,プルダウンリスト!$D$15:$E$70,2,FALSE),"")</f>
        <v>16800</v>
      </c>
      <c r="J72" s="341">
        <f t="shared" si="2"/>
        <v>3259</v>
      </c>
      <c r="K72" s="492" t="s">
        <v>69</v>
      </c>
      <c r="L72" s="492" t="s">
        <v>69</v>
      </c>
      <c r="M72" s="492" t="s">
        <v>69</v>
      </c>
      <c r="N72" s="492" t="s">
        <v>69</v>
      </c>
      <c r="O72" s="492" t="s">
        <v>69</v>
      </c>
      <c r="P72" s="342" t="s">
        <v>399</v>
      </c>
      <c r="Q72" s="338"/>
      <c r="R72" s="337" t="s">
        <v>255</v>
      </c>
      <c r="S72" s="493"/>
      <c r="U72" s="432" t="str">
        <f t="shared" si="1"/>
        <v>田急傾斜</v>
      </c>
    </row>
    <row r="73" spans="1:21" s="189" customFormat="1" ht="18" customHeight="1">
      <c r="A73" s="336" t="s">
        <v>294</v>
      </c>
      <c r="B73" s="337" t="s">
        <v>194</v>
      </c>
      <c r="C73" s="337" t="s">
        <v>417</v>
      </c>
      <c r="D73" s="337" t="s">
        <v>311</v>
      </c>
      <c r="E73" s="338" t="s">
        <v>296</v>
      </c>
      <c r="F73" s="339">
        <v>56</v>
      </c>
      <c r="G73" s="340" t="s">
        <v>252</v>
      </c>
      <c r="H73" s="492"/>
      <c r="I73" s="341">
        <f>IFERROR(VLOOKUP(U73,プルダウンリスト!$D$15:$E$70,2,FALSE),"")</f>
        <v>16800</v>
      </c>
      <c r="J73" s="341">
        <f t="shared" si="2"/>
        <v>940</v>
      </c>
      <c r="K73" s="492" t="s">
        <v>69</v>
      </c>
      <c r="L73" s="492" t="s">
        <v>69</v>
      </c>
      <c r="M73" s="492" t="s">
        <v>69</v>
      </c>
      <c r="N73" s="492" t="s">
        <v>69</v>
      </c>
      <c r="O73" s="492" t="s">
        <v>69</v>
      </c>
      <c r="P73" s="342" t="s">
        <v>399</v>
      </c>
      <c r="Q73" s="338"/>
      <c r="R73" s="337" t="s">
        <v>255</v>
      </c>
      <c r="S73" s="493"/>
      <c r="U73" s="432" t="str">
        <f t="shared" si="1"/>
        <v>田急傾斜</v>
      </c>
    </row>
    <row r="74" spans="1:21" s="189" customFormat="1" ht="18" customHeight="1">
      <c r="A74" s="336" t="s">
        <v>294</v>
      </c>
      <c r="B74" s="337" t="s">
        <v>194</v>
      </c>
      <c r="C74" s="337" t="s">
        <v>417</v>
      </c>
      <c r="D74" s="337" t="s">
        <v>312</v>
      </c>
      <c r="E74" s="338" t="s">
        <v>296</v>
      </c>
      <c r="F74" s="339">
        <v>637</v>
      </c>
      <c r="G74" s="340" t="s">
        <v>252</v>
      </c>
      <c r="H74" s="492"/>
      <c r="I74" s="341">
        <f>IFERROR(VLOOKUP(U74,プルダウンリスト!$D$15:$E$70,2,FALSE),"")</f>
        <v>16800</v>
      </c>
      <c r="J74" s="341">
        <f t="shared" si="2"/>
        <v>10701</v>
      </c>
      <c r="K74" s="492" t="s">
        <v>69</v>
      </c>
      <c r="L74" s="492" t="s">
        <v>69</v>
      </c>
      <c r="M74" s="492" t="s">
        <v>69</v>
      </c>
      <c r="N74" s="492" t="s">
        <v>69</v>
      </c>
      <c r="O74" s="492" t="s">
        <v>69</v>
      </c>
      <c r="P74" s="342" t="s">
        <v>399</v>
      </c>
      <c r="Q74" s="338"/>
      <c r="R74" s="337" t="s">
        <v>255</v>
      </c>
      <c r="S74" s="493"/>
      <c r="U74" s="432" t="str">
        <f t="shared" si="1"/>
        <v>田急傾斜</v>
      </c>
    </row>
    <row r="75" spans="1:21" s="189" customFormat="1" ht="18" customHeight="1">
      <c r="A75" s="336" t="s">
        <v>294</v>
      </c>
      <c r="B75" s="337" t="s">
        <v>194</v>
      </c>
      <c r="C75" s="337" t="s">
        <v>417</v>
      </c>
      <c r="D75" s="337" t="s">
        <v>313</v>
      </c>
      <c r="E75" s="338" t="s">
        <v>301</v>
      </c>
      <c r="F75" s="339">
        <v>557</v>
      </c>
      <c r="G75" s="340" t="s">
        <v>253</v>
      </c>
      <c r="H75" s="492"/>
      <c r="I75" s="341">
        <f>IFERROR(VLOOKUP(U75,プルダウンリスト!$D$15:$E$70,2,FALSE),"")</f>
        <v>2800</v>
      </c>
      <c r="J75" s="341">
        <f t="shared" si="2"/>
        <v>1559</v>
      </c>
      <c r="K75" s="492" t="s">
        <v>69</v>
      </c>
      <c r="L75" s="492" t="s">
        <v>69</v>
      </c>
      <c r="M75" s="492" t="s">
        <v>69</v>
      </c>
      <c r="N75" s="492" t="s">
        <v>69</v>
      </c>
      <c r="O75" s="492" t="s">
        <v>69</v>
      </c>
      <c r="P75" s="342" t="s">
        <v>399</v>
      </c>
      <c r="Q75" s="338"/>
      <c r="R75" s="337" t="s">
        <v>255</v>
      </c>
      <c r="S75" s="493"/>
      <c r="U75" s="432" t="str">
        <f t="shared" si="1"/>
        <v>畑特認基準</v>
      </c>
    </row>
    <row r="76" spans="1:21" s="189" customFormat="1" ht="18" customHeight="1">
      <c r="A76" s="336" t="s">
        <v>294</v>
      </c>
      <c r="B76" s="337" t="s">
        <v>194</v>
      </c>
      <c r="C76" s="337" t="s">
        <v>418</v>
      </c>
      <c r="D76" s="337" t="s">
        <v>419</v>
      </c>
      <c r="E76" s="338" t="s">
        <v>301</v>
      </c>
      <c r="F76" s="339">
        <v>39</v>
      </c>
      <c r="G76" s="340" t="s">
        <v>870</v>
      </c>
      <c r="H76" s="492"/>
      <c r="I76" s="341">
        <f>IFERROR(VLOOKUP(U76,プルダウンリスト!$D$15:$E$70,2,FALSE),"")</f>
        <v>0</v>
      </c>
      <c r="J76" s="341">
        <f t="shared" si="2"/>
        <v>0</v>
      </c>
      <c r="K76" s="492" t="s">
        <v>69</v>
      </c>
      <c r="L76" s="492" t="s">
        <v>69</v>
      </c>
      <c r="M76" s="492" t="s">
        <v>69</v>
      </c>
      <c r="N76" s="492" t="s">
        <v>69</v>
      </c>
      <c r="O76" s="492" t="s">
        <v>69</v>
      </c>
      <c r="P76" s="342" t="s">
        <v>399</v>
      </c>
      <c r="Q76" s="338"/>
      <c r="R76" s="337" t="s">
        <v>255</v>
      </c>
      <c r="S76" s="493"/>
      <c r="U76" s="432" t="str">
        <f t="shared" si="1"/>
        <v>畑交付対象外（田畑混在地）</v>
      </c>
    </row>
    <row r="77" spans="1:21" s="189" customFormat="1" ht="18" customHeight="1">
      <c r="A77" s="336" t="s">
        <v>294</v>
      </c>
      <c r="B77" s="337" t="s">
        <v>194</v>
      </c>
      <c r="C77" s="337" t="s">
        <v>418</v>
      </c>
      <c r="D77" s="337" t="s">
        <v>420</v>
      </c>
      <c r="E77" s="338" t="s">
        <v>301</v>
      </c>
      <c r="F77" s="339">
        <v>3692</v>
      </c>
      <c r="G77" s="340" t="s">
        <v>297</v>
      </c>
      <c r="H77" s="492"/>
      <c r="I77" s="341">
        <f>IFERROR(VLOOKUP(U77,プルダウンリスト!$D$15:$E$70,2,FALSE),"")</f>
        <v>2800</v>
      </c>
      <c r="J77" s="341">
        <f t="shared" si="2"/>
        <v>10337</v>
      </c>
      <c r="K77" s="492" t="s">
        <v>69</v>
      </c>
      <c r="L77" s="492" t="s">
        <v>69</v>
      </c>
      <c r="M77" s="492" t="s">
        <v>69</v>
      </c>
      <c r="N77" s="492" t="s">
        <v>69</v>
      </c>
      <c r="O77" s="492" t="s">
        <v>69</v>
      </c>
      <c r="P77" s="342" t="s">
        <v>399</v>
      </c>
      <c r="Q77" s="338"/>
      <c r="R77" s="337" t="s">
        <v>255</v>
      </c>
      <c r="S77" s="493"/>
      <c r="U77" s="432" t="str">
        <f t="shared" si="1"/>
        <v>畑緩傾斜</v>
      </c>
    </row>
    <row r="78" spans="1:21" s="189" customFormat="1" ht="18" customHeight="1">
      <c r="A78" s="336" t="s">
        <v>294</v>
      </c>
      <c r="B78" s="337" t="s">
        <v>194</v>
      </c>
      <c r="C78" s="337" t="s">
        <v>424</v>
      </c>
      <c r="D78" s="337" t="s">
        <v>420</v>
      </c>
      <c r="E78" s="338" t="s">
        <v>302</v>
      </c>
      <c r="F78" s="339">
        <v>110</v>
      </c>
      <c r="G78" s="340" t="s">
        <v>252</v>
      </c>
      <c r="H78" s="492"/>
      <c r="I78" s="341">
        <f>IFERROR(VLOOKUP(U78,プルダウンリスト!$D$15:$E$70,2,FALSE),"")</f>
        <v>8400</v>
      </c>
      <c r="J78" s="341">
        <f t="shared" si="2"/>
        <v>924</v>
      </c>
      <c r="K78" s="492" t="s">
        <v>69</v>
      </c>
      <c r="L78" s="492" t="s">
        <v>69</v>
      </c>
      <c r="M78" s="492" t="s">
        <v>69</v>
      </c>
      <c r="N78" s="492" t="s">
        <v>69</v>
      </c>
      <c r="O78" s="492" t="s">
        <v>69</v>
      </c>
      <c r="P78" s="342" t="s">
        <v>399</v>
      </c>
      <c r="Q78" s="338"/>
      <c r="R78" s="337" t="s">
        <v>255</v>
      </c>
      <c r="S78" s="493"/>
      <c r="U78" s="432" t="str">
        <f t="shared" si="1"/>
        <v>草地急傾斜</v>
      </c>
    </row>
    <row r="79" spans="1:21" s="189" customFormat="1" ht="18" customHeight="1">
      <c r="A79" s="336" t="s">
        <v>294</v>
      </c>
      <c r="B79" s="337" t="s">
        <v>194</v>
      </c>
      <c r="C79" s="337" t="s">
        <v>424</v>
      </c>
      <c r="D79" s="337" t="s">
        <v>420</v>
      </c>
      <c r="E79" s="338" t="s">
        <v>302</v>
      </c>
      <c r="F79" s="339">
        <v>120</v>
      </c>
      <c r="G79" s="340" t="s">
        <v>297</v>
      </c>
      <c r="H79" s="492"/>
      <c r="I79" s="341">
        <f>IFERROR(VLOOKUP(U79,プルダウンリスト!$D$15:$E$70,2,FALSE),"")</f>
        <v>2400</v>
      </c>
      <c r="J79" s="341">
        <f t="shared" si="2"/>
        <v>288</v>
      </c>
      <c r="K79" s="492" t="s">
        <v>69</v>
      </c>
      <c r="L79" s="492" t="s">
        <v>69</v>
      </c>
      <c r="M79" s="492" t="s">
        <v>69</v>
      </c>
      <c r="N79" s="492"/>
      <c r="O79" s="492" t="s">
        <v>98</v>
      </c>
      <c r="P79" s="342" t="s">
        <v>399</v>
      </c>
      <c r="Q79" s="338"/>
      <c r="R79" s="337" t="s">
        <v>255</v>
      </c>
      <c r="S79" s="493"/>
      <c r="U79" s="432" t="str">
        <f t="shared" si="1"/>
        <v>草地緩傾斜</v>
      </c>
    </row>
    <row r="80" spans="1:21" s="189" customFormat="1" ht="18" customHeight="1">
      <c r="A80" s="336" t="s">
        <v>294</v>
      </c>
      <c r="B80" s="337" t="s">
        <v>194</v>
      </c>
      <c r="C80" s="337" t="s">
        <v>424</v>
      </c>
      <c r="D80" s="337" t="s">
        <v>420</v>
      </c>
      <c r="E80" s="338" t="s">
        <v>302</v>
      </c>
      <c r="F80" s="339">
        <v>130</v>
      </c>
      <c r="G80" s="340" t="s">
        <v>298</v>
      </c>
      <c r="H80" s="492"/>
      <c r="I80" s="341">
        <f>IFERROR(VLOOKUP(U80,プルダウンリスト!$D$15:$E$70,2,FALSE),"")</f>
        <v>2400</v>
      </c>
      <c r="J80" s="341">
        <f t="shared" si="2"/>
        <v>312</v>
      </c>
      <c r="K80" s="492" t="s">
        <v>69</v>
      </c>
      <c r="L80" s="492" t="s">
        <v>69</v>
      </c>
      <c r="M80" s="492" t="s">
        <v>69</v>
      </c>
      <c r="N80" s="492" t="s">
        <v>69</v>
      </c>
      <c r="O80" s="492" t="s">
        <v>69</v>
      </c>
      <c r="P80" s="342" t="s">
        <v>399</v>
      </c>
      <c r="Q80" s="338"/>
      <c r="R80" s="337" t="s">
        <v>255</v>
      </c>
      <c r="S80" s="493"/>
      <c r="U80" s="432" t="str">
        <f t="shared" si="1"/>
        <v>草地高齢化・耕作放棄率</v>
      </c>
    </row>
    <row r="81" spans="1:28" s="189" customFormat="1" ht="18" customHeight="1">
      <c r="A81" s="336" t="s">
        <v>294</v>
      </c>
      <c r="B81" s="337" t="s">
        <v>194</v>
      </c>
      <c r="C81" s="337" t="s">
        <v>424</v>
      </c>
      <c r="D81" s="337" t="s">
        <v>420</v>
      </c>
      <c r="E81" s="338" t="s">
        <v>302</v>
      </c>
      <c r="F81" s="339">
        <v>140</v>
      </c>
      <c r="G81" s="340" t="s">
        <v>304</v>
      </c>
      <c r="H81" s="492"/>
      <c r="I81" s="341">
        <f>IFERROR(VLOOKUP(U81,プルダウンリスト!$D$15:$E$70,2,FALSE),"")</f>
        <v>1200</v>
      </c>
      <c r="J81" s="341">
        <f t="shared" si="2"/>
        <v>168</v>
      </c>
      <c r="K81" s="492" t="s">
        <v>69</v>
      </c>
      <c r="L81" s="492" t="s">
        <v>69</v>
      </c>
      <c r="M81" s="492" t="s">
        <v>69</v>
      </c>
      <c r="N81" s="492" t="s">
        <v>69</v>
      </c>
      <c r="O81" s="492" t="s">
        <v>69</v>
      </c>
      <c r="P81" s="342" t="s">
        <v>399</v>
      </c>
      <c r="Q81" s="338"/>
      <c r="R81" s="337" t="s">
        <v>255</v>
      </c>
      <c r="S81" s="493"/>
      <c r="U81" s="432" t="str">
        <f t="shared" si="1"/>
        <v>草地草地比率の高い草地</v>
      </c>
    </row>
    <row r="82" spans="1:28" s="189" customFormat="1" ht="18" customHeight="1">
      <c r="A82" s="336" t="s">
        <v>294</v>
      </c>
      <c r="B82" s="337" t="s">
        <v>194</v>
      </c>
      <c r="C82" s="337" t="s">
        <v>424</v>
      </c>
      <c r="D82" s="337" t="s">
        <v>420</v>
      </c>
      <c r="E82" s="338" t="s">
        <v>302</v>
      </c>
      <c r="F82" s="339">
        <v>150</v>
      </c>
      <c r="G82" s="340" t="s">
        <v>253</v>
      </c>
      <c r="H82" s="492"/>
      <c r="I82" s="341">
        <f>IFERROR(VLOOKUP(U82,プルダウンリスト!$D$15:$E$70,2,FALSE),"")</f>
        <v>2400</v>
      </c>
      <c r="J82" s="341">
        <f t="shared" ref="J82:J105" si="3">IFERROR(ROUNDDOWN(F82*I82/1000,0),"")</f>
        <v>360</v>
      </c>
      <c r="K82" s="492"/>
      <c r="L82" s="492" t="s">
        <v>69</v>
      </c>
      <c r="M82" s="492" t="s">
        <v>69</v>
      </c>
      <c r="N82" s="492" t="s">
        <v>69</v>
      </c>
      <c r="O82" s="492" t="s">
        <v>69</v>
      </c>
      <c r="P82" s="342" t="s">
        <v>399</v>
      </c>
      <c r="Q82" s="338"/>
      <c r="R82" s="337" t="s">
        <v>255</v>
      </c>
      <c r="S82" s="493"/>
      <c r="U82" s="432" t="str">
        <f t="shared" si="1"/>
        <v>草地特認基準</v>
      </c>
    </row>
    <row r="83" spans="1:28" s="189" customFormat="1" ht="18" customHeight="1">
      <c r="A83" s="336" t="s">
        <v>294</v>
      </c>
      <c r="B83" s="337" t="s">
        <v>194</v>
      </c>
      <c r="C83" s="337" t="s">
        <v>424</v>
      </c>
      <c r="D83" s="337" t="s">
        <v>420</v>
      </c>
      <c r="E83" s="338" t="s">
        <v>302</v>
      </c>
      <c r="F83" s="339">
        <v>160</v>
      </c>
      <c r="G83" s="340" t="s">
        <v>874</v>
      </c>
      <c r="H83" s="492"/>
      <c r="I83" s="341">
        <f>IFERROR(VLOOKUP(U83,プルダウンリスト!$D$15:$E$70,2,FALSE),"")</f>
        <v>0</v>
      </c>
      <c r="J83" s="341">
        <f t="shared" si="3"/>
        <v>0</v>
      </c>
      <c r="K83" s="492" t="s">
        <v>69</v>
      </c>
      <c r="L83" s="492" t="s">
        <v>69</v>
      </c>
      <c r="M83" s="492" t="s">
        <v>69</v>
      </c>
      <c r="N83" s="492" t="s">
        <v>69</v>
      </c>
      <c r="O83" s="492" t="s">
        <v>69</v>
      </c>
      <c r="P83" s="342" t="s">
        <v>399</v>
      </c>
      <c r="Q83" s="338"/>
      <c r="R83" s="337" t="s">
        <v>255</v>
      </c>
      <c r="S83" s="493"/>
      <c r="U83" s="432" t="str">
        <f t="shared" si="1"/>
        <v>草地交付対象外（田草地混在地以外）</v>
      </c>
    </row>
    <row r="84" spans="1:28" s="189" customFormat="1" ht="18" customHeight="1">
      <c r="A84" s="336" t="s">
        <v>294</v>
      </c>
      <c r="B84" s="337" t="s">
        <v>194</v>
      </c>
      <c r="C84" s="337" t="s">
        <v>424</v>
      </c>
      <c r="D84" s="337" t="s">
        <v>420</v>
      </c>
      <c r="E84" s="338" t="s">
        <v>302</v>
      </c>
      <c r="F84" s="339">
        <v>170</v>
      </c>
      <c r="G84" s="340" t="s">
        <v>872</v>
      </c>
      <c r="H84" s="492"/>
      <c r="I84" s="341">
        <f>IFERROR(VLOOKUP(U84,プルダウンリスト!$D$15:$E$70,2,FALSE),"")</f>
        <v>0</v>
      </c>
      <c r="J84" s="341">
        <f t="shared" si="3"/>
        <v>0</v>
      </c>
      <c r="K84" s="492" t="s">
        <v>69</v>
      </c>
      <c r="L84" s="492" t="s">
        <v>69</v>
      </c>
      <c r="M84" s="492" t="s">
        <v>69</v>
      </c>
      <c r="N84" s="492" t="s">
        <v>69</v>
      </c>
      <c r="O84" s="492" t="s">
        <v>69</v>
      </c>
      <c r="P84" s="342" t="s">
        <v>399</v>
      </c>
      <c r="Q84" s="338"/>
      <c r="R84" s="337" t="s">
        <v>255</v>
      </c>
      <c r="S84" s="493"/>
      <c r="U84" s="432" t="str">
        <f t="shared" ref="U84:U105" si="4">$S$14&amp;E84&amp;G84</f>
        <v>草地交付対象外（田草地混在地）</v>
      </c>
    </row>
    <row r="85" spans="1:28" s="189" customFormat="1" ht="18" customHeight="1">
      <c r="A85" s="336" t="s">
        <v>294</v>
      </c>
      <c r="B85" s="337" t="s">
        <v>194</v>
      </c>
      <c r="C85" s="337" t="s">
        <v>425</v>
      </c>
      <c r="D85" s="337" t="s">
        <v>420</v>
      </c>
      <c r="E85" s="338" t="s">
        <v>303</v>
      </c>
      <c r="F85" s="339">
        <v>210</v>
      </c>
      <c r="G85" s="340" t="s">
        <v>252</v>
      </c>
      <c r="H85" s="492"/>
      <c r="I85" s="341">
        <f>IFERROR(VLOOKUP(U85,プルダウンリスト!$D$15:$E$70,2,FALSE),"")</f>
        <v>800</v>
      </c>
      <c r="J85" s="341">
        <f t="shared" si="3"/>
        <v>168</v>
      </c>
      <c r="K85" s="492" t="s">
        <v>69</v>
      </c>
      <c r="L85" s="492" t="s">
        <v>69</v>
      </c>
      <c r="M85" s="492" t="s">
        <v>69</v>
      </c>
      <c r="N85" s="492" t="s">
        <v>69</v>
      </c>
      <c r="O85" s="492" t="s">
        <v>69</v>
      </c>
      <c r="P85" s="342" t="s">
        <v>399</v>
      </c>
      <c r="Q85" s="338"/>
      <c r="R85" s="337" t="s">
        <v>255</v>
      </c>
      <c r="S85" s="493"/>
      <c r="U85" s="432" t="str">
        <f t="shared" si="4"/>
        <v>採草放牧地急傾斜</v>
      </c>
    </row>
    <row r="86" spans="1:28" s="182" customFormat="1">
      <c r="A86" s="336" t="s">
        <v>294</v>
      </c>
      <c r="B86" s="337" t="s">
        <v>194</v>
      </c>
      <c r="C86" s="337" t="s">
        <v>425</v>
      </c>
      <c r="D86" s="337" t="s">
        <v>420</v>
      </c>
      <c r="E86" s="338" t="s">
        <v>303</v>
      </c>
      <c r="F86" s="339">
        <v>220</v>
      </c>
      <c r="G86" s="340" t="s">
        <v>252</v>
      </c>
      <c r="H86" s="492"/>
      <c r="I86" s="341">
        <f>IFERROR(VLOOKUP(U86,プルダウンリスト!$D$15:$E$70,2,FALSE),"")</f>
        <v>800</v>
      </c>
      <c r="J86" s="341">
        <f t="shared" si="3"/>
        <v>176</v>
      </c>
      <c r="K86" s="492" t="s">
        <v>69</v>
      </c>
      <c r="L86" s="492" t="s">
        <v>69</v>
      </c>
      <c r="M86" s="492" t="s">
        <v>69</v>
      </c>
      <c r="N86" s="492"/>
      <c r="O86" s="492" t="s">
        <v>98</v>
      </c>
      <c r="P86" s="342" t="s">
        <v>399</v>
      </c>
      <c r="Q86" s="338"/>
      <c r="R86" s="337" t="s">
        <v>255</v>
      </c>
      <c r="S86" s="493"/>
      <c r="T86" s="189"/>
      <c r="U86" s="432" t="str">
        <f t="shared" si="4"/>
        <v>採草放牧地急傾斜</v>
      </c>
      <c r="V86" s="189"/>
      <c r="W86" s="189"/>
      <c r="X86" s="189"/>
      <c r="Y86" s="189"/>
      <c r="Z86" s="189"/>
      <c r="AA86" s="189"/>
      <c r="AB86" s="189"/>
    </row>
    <row r="87" spans="1:28" s="182" customFormat="1">
      <c r="A87" s="336" t="s">
        <v>294</v>
      </c>
      <c r="B87" s="337" t="s">
        <v>194</v>
      </c>
      <c r="C87" s="337" t="s">
        <v>425</v>
      </c>
      <c r="D87" s="337" t="s">
        <v>420</v>
      </c>
      <c r="E87" s="338" t="s">
        <v>303</v>
      </c>
      <c r="F87" s="339">
        <v>230</v>
      </c>
      <c r="G87" s="340" t="s">
        <v>253</v>
      </c>
      <c r="H87" s="492"/>
      <c r="I87" s="341">
        <f>IFERROR(VLOOKUP(U87,プルダウンリスト!$D$15:$E$70,2,FALSE),"")</f>
        <v>240</v>
      </c>
      <c r="J87" s="341">
        <f t="shared" si="3"/>
        <v>55</v>
      </c>
      <c r="K87" s="492" t="s">
        <v>69</v>
      </c>
      <c r="L87" s="492" t="s">
        <v>69</v>
      </c>
      <c r="M87" s="492" t="s">
        <v>69</v>
      </c>
      <c r="N87" s="492" t="s">
        <v>69</v>
      </c>
      <c r="O87" s="492" t="s">
        <v>69</v>
      </c>
      <c r="P87" s="342" t="s">
        <v>399</v>
      </c>
      <c r="Q87" s="338"/>
      <c r="R87" s="337" t="s">
        <v>255</v>
      </c>
      <c r="S87" s="493"/>
      <c r="T87" s="189"/>
      <c r="U87" s="432" t="str">
        <f t="shared" si="4"/>
        <v>採草放牧地特認基準</v>
      </c>
      <c r="V87" s="189"/>
      <c r="W87" s="189"/>
      <c r="X87" s="189"/>
      <c r="Y87" s="189"/>
      <c r="Z87" s="189"/>
      <c r="AA87" s="189"/>
      <c r="AB87" s="189"/>
    </row>
    <row r="88" spans="1:28" s="182" customFormat="1">
      <c r="A88" s="336" t="s">
        <v>294</v>
      </c>
      <c r="B88" s="337" t="s">
        <v>194</v>
      </c>
      <c r="C88" s="337" t="s">
        <v>425</v>
      </c>
      <c r="D88" s="337" t="s">
        <v>420</v>
      </c>
      <c r="E88" s="338" t="s">
        <v>303</v>
      </c>
      <c r="F88" s="339">
        <v>240</v>
      </c>
      <c r="G88" s="340" t="s">
        <v>873</v>
      </c>
      <c r="H88" s="492"/>
      <c r="I88" s="341">
        <f>IFERROR(VLOOKUP(U88,プルダウンリスト!$D$15:$E$70,2,FALSE),"")</f>
        <v>0</v>
      </c>
      <c r="J88" s="341">
        <f t="shared" si="3"/>
        <v>0</v>
      </c>
      <c r="K88" s="492" t="s">
        <v>69</v>
      </c>
      <c r="L88" s="492" t="s">
        <v>69</v>
      </c>
      <c r="M88" s="492" t="s">
        <v>69</v>
      </c>
      <c r="N88" s="492" t="s">
        <v>69</v>
      </c>
      <c r="O88" s="492" t="s">
        <v>69</v>
      </c>
      <c r="P88" s="342" t="s">
        <v>399</v>
      </c>
      <c r="Q88" s="338"/>
      <c r="R88" s="337" t="s">
        <v>255</v>
      </c>
      <c r="S88" s="493"/>
      <c r="T88" s="189"/>
      <c r="U88" s="432" t="str">
        <f t="shared" si="4"/>
        <v>採草放牧地交付対象外（田採草放牧地混在地）</v>
      </c>
      <c r="V88" s="189"/>
      <c r="W88" s="189"/>
      <c r="X88" s="189"/>
      <c r="Y88" s="189"/>
      <c r="Z88" s="189"/>
      <c r="AA88" s="189"/>
      <c r="AB88" s="189"/>
    </row>
    <row r="89" spans="1:28" s="182" customFormat="1">
      <c r="A89" s="336" t="s">
        <v>294</v>
      </c>
      <c r="B89" s="337" t="s">
        <v>194</v>
      </c>
      <c r="C89" s="337" t="s">
        <v>425</v>
      </c>
      <c r="D89" s="337" t="s">
        <v>420</v>
      </c>
      <c r="E89" s="338" t="s">
        <v>303</v>
      </c>
      <c r="F89" s="339">
        <v>250</v>
      </c>
      <c r="G89" s="340" t="s">
        <v>875</v>
      </c>
      <c r="H89" s="492"/>
      <c r="I89" s="341">
        <f>IFERROR(VLOOKUP(U89,プルダウンリスト!$D$15:$E$70,2,FALSE),"")</f>
        <v>0</v>
      </c>
      <c r="J89" s="341">
        <f t="shared" si="3"/>
        <v>0</v>
      </c>
      <c r="K89" s="492" t="s">
        <v>69</v>
      </c>
      <c r="L89" s="492" t="s">
        <v>69</v>
      </c>
      <c r="M89" s="492" t="s">
        <v>69</v>
      </c>
      <c r="N89" s="492" t="s">
        <v>69</v>
      </c>
      <c r="O89" s="492" t="s">
        <v>69</v>
      </c>
      <c r="P89" s="342" t="s">
        <v>399</v>
      </c>
      <c r="Q89" s="338"/>
      <c r="R89" s="337" t="s">
        <v>255</v>
      </c>
      <c r="S89" s="493"/>
      <c r="T89" s="189"/>
      <c r="U89" s="432" t="str">
        <f t="shared" si="4"/>
        <v>採草放牧地交付対象外（田採草放牧地混在地以外）</v>
      </c>
      <c r="V89" s="189"/>
      <c r="W89" s="189"/>
      <c r="X89" s="189"/>
      <c r="Y89" s="189"/>
      <c r="Z89" s="189"/>
      <c r="AA89" s="189"/>
      <c r="AB89" s="189"/>
    </row>
    <row r="90" spans="1:28" s="182" customFormat="1">
      <c r="A90" s="336"/>
      <c r="B90" s="337"/>
      <c r="C90" s="337"/>
      <c r="D90" s="337"/>
      <c r="E90" s="338"/>
      <c r="F90" s="339"/>
      <c r="G90" s="340"/>
      <c r="H90" s="492"/>
      <c r="I90" s="341" t="str">
        <f>IFERROR(VLOOKUP(U90,プルダウンリスト!$D$15:$E$70,2,FALSE),"")</f>
        <v/>
      </c>
      <c r="J90" s="341" t="str">
        <f t="shared" si="3"/>
        <v/>
      </c>
      <c r="K90" s="492" t="s">
        <v>69</v>
      </c>
      <c r="L90" s="492" t="s">
        <v>69</v>
      </c>
      <c r="M90" s="492" t="s">
        <v>69</v>
      </c>
      <c r="N90" s="492" t="s">
        <v>69</v>
      </c>
      <c r="O90" s="492" t="s">
        <v>69</v>
      </c>
      <c r="P90" s="342"/>
      <c r="Q90" s="338"/>
      <c r="R90" s="337"/>
      <c r="S90" s="493"/>
      <c r="T90" s="189"/>
      <c r="U90" s="432" t="str">
        <f t="shared" si="4"/>
        <v/>
      </c>
    </row>
    <row r="91" spans="1:28" s="182" customFormat="1">
      <c r="A91" s="336"/>
      <c r="B91" s="337"/>
      <c r="C91" s="337"/>
      <c r="D91" s="337"/>
      <c r="E91" s="338"/>
      <c r="F91" s="339"/>
      <c r="G91" s="340"/>
      <c r="H91" s="492"/>
      <c r="I91" s="341" t="str">
        <f>IFERROR(VLOOKUP(U91,プルダウンリスト!$D$15:$E$70,2,FALSE),"")</f>
        <v/>
      </c>
      <c r="J91" s="341" t="str">
        <f t="shared" si="3"/>
        <v/>
      </c>
      <c r="K91" s="492" t="s">
        <v>69</v>
      </c>
      <c r="L91" s="492" t="s">
        <v>69</v>
      </c>
      <c r="M91" s="492" t="s">
        <v>69</v>
      </c>
      <c r="N91" s="492" t="s">
        <v>69</v>
      </c>
      <c r="O91" s="492" t="s">
        <v>69</v>
      </c>
      <c r="P91" s="342"/>
      <c r="Q91" s="338"/>
      <c r="R91" s="337"/>
      <c r="S91" s="493"/>
      <c r="T91" s="189"/>
      <c r="U91" s="432" t="str">
        <f t="shared" si="4"/>
        <v/>
      </c>
    </row>
    <row r="92" spans="1:28" s="182" customFormat="1">
      <c r="A92" s="336"/>
      <c r="B92" s="337"/>
      <c r="C92" s="337"/>
      <c r="D92" s="337"/>
      <c r="E92" s="338"/>
      <c r="F92" s="339"/>
      <c r="G92" s="340"/>
      <c r="H92" s="492"/>
      <c r="I92" s="341" t="str">
        <f>IFERROR(VLOOKUP(U92,プルダウンリスト!$D$15:$E$70,2,FALSE),"")</f>
        <v/>
      </c>
      <c r="J92" s="341" t="str">
        <f t="shared" si="3"/>
        <v/>
      </c>
      <c r="K92" s="492" t="s">
        <v>69</v>
      </c>
      <c r="L92" s="492" t="s">
        <v>69</v>
      </c>
      <c r="M92" s="492" t="s">
        <v>69</v>
      </c>
      <c r="N92" s="492" t="s">
        <v>69</v>
      </c>
      <c r="O92" s="492" t="s">
        <v>69</v>
      </c>
      <c r="P92" s="342"/>
      <c r="Q92" s="338"/>
      <c r="R92" s="337"/>
      <c r="S92" s="493"/>
      <c r="T92" s="189"/>
      <c r="U92" s="432" t="str">
        <f t="shared" si="4"/>
        <v/>
      </c>
    </row>
    <row r="93" spans="1:28" s="182" customFormat="1">
      <c r="A93" s="336"/>
      <c r="B93" s="337"/>
      <c r="C93" s="337"/>
      <c r="D93" s="337"/>
      <c r="E93" s="338"/>
      <c r="F93" s="339"/>
      <c r="G93" s="340"/>
      <c r="H93" s="492"/>
      <c r="I93" s="341" t="str">
        <f>IFERROR(VLOOKUP(U93,プルダウンリスト!$D$15:$E$70,2,FALSE),"")</f>
        <v/>
      </c>
      <c r="J93" s="341" t="str">
        <f t="shared" si="3"/>
        <v/>
      </c>
      <c r="K93" s="492" t="s">
        <v>69</v>
      </c>
      <c r="L93" s="492" t="s">
        <v>69</v>
      </c>
      <c r="M93" s="492" t="s">
        <v>69</v>
      </c>
      <c r="N93" s="492" t="s">
        <v>69</v>
      </c>
      <c r="O93" s="492" t="s">
        <v>69</v>
      </c>
      <c r="P93" s="342"/>
      <c r="Q93" s="338"/>
      <c r="R93" s="337"/>
      <c r="S93" s="493"/>
      <c r="T93" s="189"/>
      <c r="U93" s="432" t="str">
        <f t="shared" si="4"/>
        <v/>
      </c>
    </row>
    <row r="94" spans="1:28" s="182" customFormat="1">
      <c r="A94" s="336"/>
      <c r="B94" s="337"/>
      <c r="C94" s="337"/>
      <c r="D94" s="337"/>
      <c r="E94" s="338"/>
      <c r="F94" s="339"/>
      <c r="G94" s="340"/>
      <c r="H94" s="492"/>
      <c r="I94" s="341" t="str">
        <f>IFERROR(VLOOKUP(U94,プルダウンリスト!$D$15:$E$70,2,FALSE),"")</f>
        <v/>
      </c>
      <c r="J94" s="341" t="str">
        <f t="shared" si="3"/>
        <v/>
      </c>
      <c r="K94" s="492" t="s">
        <v>69</v>
      </c>
      <c r="L94" s="492" t="s">
        <v>69</v>
      </c>
      <c r="M94" s="492" t="s">
        <v>69</v>
      </c>
      <c r="N94" s="492" t="s">
        <v>69</v>
      </c>
      <c r="O94" s="492" t="s">
        <v>69</v>
      </c>
      <c r="P94" s="342"/>
      <c r="Q94" s="338"/>
      <c r="R94" s="337"/>
      <c r="S94" s="493"/>
      <c r="T94" s="189"/>
      <c r="U94" s="432" t="str">
        <f t="shared" si="4"/>
        <v/>
      </c>
    </row>
    <row r="95" spans="1:28" s="182" customFormat="1">
      <c r="A95" s="336"/>
      <c r="B95" s="337"/>
      <c r="C95" s="337"/>
      <c r="D95" s="337"/>
      <c r="E95" s="338"/>
      <c r="F95" s="339"/>
      <c r="G95" s="340"/>
      <c r="H95" s="492"/>
      <c r="I95" s="341" t="str">
        <f>IFERROR(VLOOKUP(U95,プルダウンリスト!$D$15:$E$70,2,FALSE),"")</f>
        <v/>
      </c>
      <c r="J95" s="341" t="str">
        <f t="shared" si="3"/>
        <v/>
      </c>
      <c r="K95" s="492" t="s">
        <v>69</v>
      </c>
      <c r="L95" s="492" t="s">
        <v>69</v>
      </c>
      <c r="M95" s="492" t="s">
        <v>69</v>
      </c>
      <c r="N95" s="492" t="s">
        <v>69</v>
      </c>
      <c r="O95" s="492" t="s">
        <v>69</v>
      </c>
      <c r="P95" s="342"/>
      <c r="Q95" s="338"/>
      <c r="R95" s="337"/>
      <c r="S95" s="493"/>
      <c r="T95" s="189"/>
      <c r="U95" s="432" t="str">
        <f t="shared" si="4"/>
        <v/>
      </c>
    </row>
    <row r="96" spans="1:28" s="182" customFormat="1">
      <c r="A96" s="336"/>
      <c r="B96" s="337"/>
      <c r="C96" s="337"/>
      <c r="D96" s="337"/>
      <c r="E96" s="338"/>
      <c r="F96" s="339"/>
      <c r="G96" s="340"/>
      <c r="H96" s="492"/>
      <c r="I96" s="341" t="str">
        <f>IFERROR(VLOOKUP(U96,プルダウンリスト!$D$15:$E$70,2,FALSE),"")</f>
        <v/>
      </c>
      <c r="J96" s="341" t="str">
        <f t="shared" si="3"/>
        <v/>
      </c>
      <c r="K96" s="492" t="s">
        <v>69</v>
      </c>
      <c r="L96" s="492" t="s">
        <v>69</v>
      </c>
      <c r="M96" s="492" t="s">
        <v>69</v>
      </c>
      <c r="N96" s="492" t="s">
        <v>69</v>
      </c>
      <c r="O96" s="492" t="s">
        <v>69</v>
      </c>
      <c r="P96" s="342"/>
      <c r="Q96" s="338"/>
      <c r="R96" s="337"/>
      <c r="S96" s="493"/>
      <c r="T96" s="189"/>
      <c r="U96" s="432" t="str">
        <f t="shared" si="4"/>
        <v/>
      </c>
    </row>
    <row r="97" spans="1:28" s="182" customFormat="1">
      <c r="A97" s="336"/>
      <c r="B97" s="337"/>
      <c r="C97" s="337"/>
      <c r="D97" s="337"/>
      <c r="E97" s="338"/>
      <c r="F97" s="339"/>
      <c r="G97" s="340"/>
      <c r="H97" s="492"/>
      <c r="I97" s="341" t="str">
        <f>IFERROR(VLOOKUP(U97,プルダウンリスト!$D$15:$E$70,2,FALSE),"")</f>
        <v/>
      </c>
      <c r="J97" s="341" t="str">
        <f t="shared" si="3"/>
        <v/>
      </c>
      <c r="K97" s="492" t="s">
        <v>69</v>
      </c>
      <c r="L97" s="492" t="s">
        <v>69</v>
      </c>
      <c r="M97" s="492" t="s">
        <v>69</v>
      </c>
      <c r="N97" s="492" t="s">
        <v>69</v>
      </c>
      <c r="O97" s="492" t="s">
        <v>69</v>
      </c>
      <c r="P97" s="342"/>
      <c r="Q97" s="338"/>
      <c r="R97" s="337"/>
      <c r="S97" s="493"/>
      <c r="T97" s="189"/>
      <c r="U97" s="432" t="str">
        <f t="shared" si="4"/>
        <v/>
      </c>
    </row>
    <row r="98" spans="1:28" s="182" customFormat="1">
      <c r="A98" s="336"/>
      <c r="B98" s="337"/>
      <c r="C98" s="337"/>
      <c r="D98" s="337"/>
      <c r="E98" s="338"/>
      <c r="F98" s="339"/>
      <c r="G98" s="340"/>
      <c r="H98" s="492"/>
      <c r="I98" s="341" t="str">
        <f>IFERROR(VLOOKUP(U98,プルダウンリスト!$D$15:$E$70,2,FALSE),"")</f>
        <v/>
      </c>
      <c r="J98" s="341" t="str">
        <f t="shared" si="3"/>
        <v/>
      </c>
      <c r="K98" s="492" t="s">
        <v>69</v>
      </c>
      <c r="L98" s="492" t="s">
        <v>69</v>
      </c>
      <c r="M98" s="492" t="s">
        <v>69</v>
      </c>
      <c r="N98" s="492" t="s">
        <v>69</v>
      </c>
      <c r="O98" s="492" t="s">
        <v>69</v>
      </c>
      <c r="P98" s="342"/>
      <c r="Q98" s="338"/>
      <c r="R98" s="337"/>
      <c r="S98" s="493"/>
      <c r="T98" s="189"/>
      <c r="U98" s="432" t="str">
        <f t="shared" si="4"/>
        <v/>
      </c>
    </row>
    <row r="99" spans="1:28" s="182" customFormat="1">
      <c r="A99" s="336"/>
      <c r="B99" s="337"/>
      <c r="C99" s="337"/>
      <c r="D99" s="337"/>
      <c r="E99" s="338"/>
      <c r="F99" s="339"/>
      <c r="G99" s="340"/>
      <c r="H99" s="492"/>
      <c r="I99" s="341" t="str">
        <f>IFERROR(VLOOKUP(U99,プルダウンリスト!$D$15:$E$70,2,FALSE),"")</f>
        <v/>
      </c>
      <c r="J99" s="341" t="str">
        <f t="shared" si="3"/>
        <v/>
      </c>
      <c r="K99" s="492" t="s">
        <v>69</v>
      </c>
      <c r="L99" s="492" t="s">
        <v>69</v>
      </c>
      <c r="M99" s="492" t="s">
        <v>69</v>
      </c>
      <c r="N99" s="492" t="s">
        <v>69</v>
      </c>
      <c r="O99" s="492" t="s">
        <v>69</v>
      </c>
      <c r="P99" s="342"/>
      <c r="Q99" s="338"/>
      <c r="R99" s="337"/>
      <c r="S99" s="493"/>
      <c r="T99" s="189"/>
      <c r="U99" s="432" t="str">
        <f t="shared" si="4"/>
        <v/>
      </c>
    </row>
    <row r="100" spans="1:28" s="182" customFormat="1">
      <c r="A100" s="336"/>
      <c r="B100" s="337"/>
      <c r="C100" s="337"/>
      <c r="D100" s="337"/>
      <c r="E100" s="338"/>
      <c r="F100" s="339"/>
      <c r="G100" s="340"/>
      <c r="H100" s="492"/>
      <c r="I100" s="341" t="str">
        <f>IFERROR(VLOOKUP(U100,プルダウンリスト!$D$15:$E$70,2,FALSE),"")</f>
        <v/>
      </c>
      <c r="J100" s="341" t="str">
        <f t="shared" si="3"/>
        <v/>
      </c>
      <c r="K100" s="492" t="s">
        <v>69</v>
      </c>
      <c r="L100" s="492" t="s">
        <v>69</v>
      </c>
      <c r="M100" s="492" t="s">
        <v>69</v>
      </c>
      <c r="N100" s="492" t="s">
        <v>69</v>
      </c>
      <c r="O100" s="492" t="s">
        <v>69</v>
      </c>
      <c r="P100" s="342"/>
      <c r="Q100" s="338"/>
      <c r="R100" s="337"/>
      <c r="S100" s="493"/>
      <c r="T100" s="189"/>
      <c r="U100" s="432" t="str">
        <f t="shared" si="4"/>
        <v/>
      </c>
    </row>
    <row r="101" spans="1:28" s="182" customFormat="1">
      <c r="A101" s="336"/>
      <c r="B101" s="337"/>
      <c r="C101" s="337"/>
      <c r="D101" s="337"/>
      <c r="E101" s="338"/>
      <c r="F101" s="339"/>
      <c r="G101" s="340"/>
      <c r="H101" s="492"/>
      <c r="I101" s="341" t="str">
        <f>IFERROR(VLOOKUP(U101,プルダウンリスト!$D$15:$E$70,2,FALSE),"")</f>
        <v/>
      </c>
      <c r="J101" s="341" t="str">
        <f t="shared" si="3"/>
        <v/>
      </c>
      <c r="K101" s="492" t="s">
        <v>69</v>
      </c>
      <c r="L101" s="492" t="s">
        <v>69</v>
      </c>
      <c r="M101" s="492" t="s">
        <v>69</v>
      </c>
      <c r="N101" s="492" t="s">
        <v>69</v>
      </c>
      <c r="O101" s="492" t="s">
        <v>69</v>
      </c>
      <c r="P101" s="342"/>
      <c r="Q101" s="338"/>
      <c r="R101" s="337"/>
      <c r="S101" s="493"/>
      <c r="T101" s="189"/>
      <c r="U101" s="432" t="str">
        <f t="shared" si="4"/>
        <v/>
      </c>
    </row>
    <row r="102" spans="1:28" s="178" customFormat="1">
      <c r="A102" s="336"/>
      <c r="B102" s="337"/>
      <c r="C102" s="337"/>
      <c r="D102" s="337"/>
      <c r="E102" s="338"/>
      <c r="F102" s="339"/>
      <c r="G102" s="340"/>
      <c r="H102" s="492"/>
      <c r="I102" s="341" t="str">
        <f>IFERROR(VLOOKUP(U102,プルダウンリスト!$D$15:$E$70,2,FALSE),"")</f>
        <v/>
      </c>
      <c r="J102" s="341" t="str">
        <f t="shared" si="3"/>
        <v/>
      </c>
      <c r="K102" s="492" t="s">
        <v>69</v>
      </c>
      <c r="L102" s="492" t="s">
        <v>69</v>
      </c>
      <c r="M102" s="492" t="s">
        <v>69</v>
      </c>
      <c r="N102" s="492" t="s">
        <v>69</v>
      </c>
      <c r="O102" s="492" t="s">
        <v>69</v>
      </c>
      <c r="P102" s="342"/>
      <c r="Q102" s="338"/>
      <c r="R102" s="337"/>
      <c r="S102" s="493"/>
      <c r="T102" s="189"/>
      <c r="U102" s="432" t="str">
        <f t="shared" si="4"/>
        <v/>
      </c>
      <c r="V102" s="182"/>
      <c r="W102" s="182"/>
      <c r="X102" s="182"/>
      <c r="Y102" s="182"/>
      <c r="Z102" s="182"/>
      <c r="AA102" s="182"/>
      <c r="AB102" s="182"/>
    </row>
    <row r="103" spans="1:28" s="182" customFormat="1">
      <c r="A103" s="336"/>
      <c r="B103" s="337"/>
      <c r="C103" s="337"/>
      <c r="D103" s="337"/>
      <c r="E103" s="338"/>
      <c r="F103" s="339"/>
      <c r="G103" s="340"/>
      <c r="H103" s="492"/>
      <c r="I103" s="341" t="str">
        <f>IFERROR(VLOOKUP(U103,プルダウンリスト!$D$15:$E$70,2,FALSE),"")</f>
        <v/>
      </c>
      <c r="J103" s="341" t="str">
        <f t="shared" si="3"/>
        <v/>
      </c>
      <c r="K103" s="492" t="s">
        <v>69</v>
      </c>
      <c r="L103" s="492" t="s">
        <v>69</v>
      </c>
      <c r="M103" s="492" t="s">
        <v>69</v>
      </c>
      <c r="N103" s="492" t="s">
        <v>69</v>
      </c>
      <c r="O103" s="492" t="s">
        <v>69</v>
      </c>
      <c r="P103" s="342"/>
      <c r="Q103" s="338"/>
      <c r="R103" s="337"/>
      <c r="S103" s="493"/>
      <c r="T103" s="189"/>
      <c r="U103" s="432" t="str">
        <f t="shared" si="4"/>
        <v/>
      </c>
    </row>
    <row r="104" spans="1:28" s="178" customFormat="1" ht="23.25" customHeight="1">
      <c r="A104" s="336"/>
      <c r="B104" s="337"/>
      <c r="C104" s="337"/>
      <c r="D104" s="337"/>
      <c r="E104" s="338"/>
      <c r="F104" s="339"/>
      <c r="G104" s="340"/>
      <c r="H104" s="492"/>
      <c r="I104" s="341" t="str">
        <f>IFERROR(VLOOKUP(U104,プルダウンリスト!$D$15:$E$70,2,FALSE),"")</f>
        <v/>
      </c>
      <c r="J104" s="341" t="str">
        <f t="shared" si="3"/>
        <v/>
      </c>
      <c r="K104" s="492" t="s">
        <v>69</v>
      </c>
      <c r="L104" s="492" t="s">
        <v>69</v>
      </c>
      <c r="M104" s="492" t="s">
        <v>69</v>
      </c>
      <c r="N104" s="492" t="s">
        <v>69</v>
      </c>
      <c r="O104" s="492" t="s">
        <v>69</v>
      </c>
      <c r="P104" s="342"/>
      <c r="Q104" s="338"/>
      <c r="R104" s="337"/>
      <c r="S104" s="493"/>
      <c r="T104" s="189"/>
      <c r="U104" s="432" t="str">
        <f t="shared" si="4"/>
        <v/>
      </c>
      <c r="V104" s="182"/>
      <c r="W104" s="182"/>
      <c r="X104" s="182"/>
      <c r="Y104" s="182"/>
      <c r="Z104" s="182"/>
      <c r="AA104" s="182"/>
      <c r="AB104" s="182"/>
    </row>
    <row r="105" spans="1:28" s="178" customFormat="1">
      <c r="A105" s="336"/>
      <c r="B105" s="337"/>
      <c r="C105" s="337"/>
      <c r="D105" s="337"/>
      <c r="E105" s="338"/>
      <c r="F105" s="339"/>
      <c r="G105" s="340"/>
      <c r="H105" s="492"/>
      <c r="I105" s="341" t="str">
        <f>IFERROR(VLOOKUP(U105,プルダウンリスト!$D$15:$E$70,2,FALSE),"")</f>
        <v/>
      </c>
      <c r="J105" s="341" t="str">
        <f t="shared" si="3"/>
        <v/>
      </c>
      <c r="K105" s="492" t="s">
        <v>69</v>
      </c>
      <c r="L105" s="492" t="s">
        <v>69</v>
      </c>
      <c r="M105" s="492" t="s">
        <v>69</v>
      </c>
      <c r="N105" s="492" t="s">
        <v>69</v>
      </c>
      <c r="O105" s="492" t="s">
        <v>69</v>
      </c>
      <c r="P105" s="342"/>
      <c r="Q105" s="338"/>
      <c r="R105" s="337"/>
      <c r="S105" s="493"/>
      <c r="T105" s="189"/>
      <c r="U105" s="432" t="str">
        <f t="shared" si="4"/>
        <v/>
      </c>
      <c r="V105" s="182"/>
      <c r="W105" s="182"/>
      <c r="X105" s="182"/>
      <c r="Y105" s="182"/>
      <c r="Z105" s="182"/>
      <c r="AA105" s="182"/>
      <c r="AB105" s="182"/>
    </row>
    <row r="106" spans="1:28" s="178" customFormat="1" ht="21">
      <c r="A106" s="751" t="s">
        <v>1005</v>
      </c>
      <c r="B106" s="752"/>
      <c r="C106" s="752"/>
      <c r="D106" s="752"/>
      <c r="E106" s="752"/>
      <c r="F106" s="752"/>
      <c r="G106" s="752"/>
      <c r="H106" s="752"/>
      <c r="I106" s="752"/>
      <c r="J106" s="752"/>
      <c r="K106" s="752"/>
      <c r="L106" s="752"/>
      <c r="M106" s="752"/>
      <c r="N106" s="752"/>
      <c r="O106" s="752"/>
      <c r="P106" s="752"/>
      <c r="Q106" s="752"/>
      <c r="R106" s="752"/>
      <c r="S106" s="753"/>
      <c r="T106" s="180"/>
      <c r="U106" s="543"/>
    </row>
    <row r="107" spans="1:28" s="178" customFormat="1" ht="29.25" thickBot="1">
      <c r="A107" s="191"/>
      <c r="B107" s="192"/>
      <c r="C107" s="192"/>
      <c r="D107" s="192"/>
      <c r="E107" s="192"/>
      <c r="F107" s="193">
        <f>SUM(F18:F105)</f>
        <v>38346</v>
      </c>
      <c r="G107" s="194"/>
      <c r="H107" s="195"/>
      <c r="I107" s="194"/>
      <c r="J107" s="196"/>
      <c r="K107" s="192"/>
      <c r="L107" s="192"/>
      <c r="M107" s="192"/>
      <c r="N107" s="192"/>
      <c r="O107" s="192"/>
      <c r="P107" s="194"/>
      <c r="Q107" s="195"/>
      <c r="R107" s="192"/>
      <c r="S107" s="197"/>
      <c r="T107" s="198"/>
      <c r="U107" s="433" t="s">
        <v>428</v>
      </c>
      <c r="V107" s="182"/>
      <c r="W107" s="182"/>
      <c r="X107" s="182"/>
      <c r="Y107" s="182"/>
      <c r="Z107" s="182"/>
      <c r="AA107" s="182"/>
      <c r="AB107" s="182"/>
    </row>
    <row r="108" spans="1:28" s="178" customFormat="1">
      <c r="A108" s="208"/>
      <c r="U108" s="179"/>
    </row>
    <row r="109" spans="1:28" s="178" customFormat="1">
      <c r="U109" s="179"/>
    </row>
    <row r="110" spans="1:28">
      <c r="A110" s="178" t="s">
        <v>798</v>
      </c>
    </row>
  </sheetData>
  <sheetProtection formatCells="0" formatColumns="0" formatRows="0" insertColumns="0" insertRows="0" insertHyperlinks="0" deleteColumns="0" deleteRows="0" sort="0" autoFilter="0" pivotTables="0"/>
  <mergeCells count="22">
    <mergeCell ref="A106:S106"/>
    <mergeCell ref="G8:G9"/>
    <mergeCell ref="C6:D6"/>
    <mergeCell ref="C7:D7"/>
    <mergeCell ref="C8:D8"/>
    <mergeCell ref="C9:D9"/>
    <mergeCell ref="A2:S2"/>
    <mergeCell ref="A12:S13"/>
    <mergeCell ref="U12:U16"/>
    <mergeCell ref="A4:S4"/>
    <mergeCell ref="R16:R17"/>
    <mergeCell ref="S16:S17"/>
    <mergeCell ref="P16:Q16"/>
    <mergeCell ref="P14:R14"/>
    <mergeCell ref="P15:R15"/>
    <mergeCell ref="A14:H16"/>
    <mergeCell ref="I14:I16"/>
    <mergeCell ref="K14:O15"/>
    <mergeCell ref="C10:D10"/>
    <mergeCell ref="F6:F7"/>
    <mergeCell ref="F8:F9"/>
    <mergeCell ref="G6:G7"/>
  </mergeCells>
  <phoneticPr fontId="4"/>
  <conditionalFormatting sqref="C6:D10">
    <cfRule type="duplicateValues" dxfId="1" priority="42"/>
  </conditionalFormatting>
  <conditionalFormatting sqref="S14:S15">
    <cfRule type="duplicateValues" dxfId="0" priority="2"/>
  </conditionalFormatting>
  <dataValidations xWindow="1134" yWindow="882" count="11">
    <dataValidation allowBlank="1" showInputMessage="1" showErrorMessage="1" error="「〇」以外は入力できません。" sqref="G8:G9"/>
    <dataValidation type="list" allowBlank="1" showInputMessage="1" showErrorMessage="1" sqref="C6:D10">
      <formula1>"棚田地域振興活動加算,超急傾斜農地保全管理加算,ネットワーク化加算,スマート農業加算,集落機能強化加算の経過措置"</formula1>
    </dataValidation>
    <dataValidation type="list" allowBlank="1" showInputMessage="1" showErrorMessage="1" prompt="該当する場合に「〇」を記載" sqref="H18:H105">
      <formula1>"　,〇,"</formula1>
    </dataValidation>
    <dataValidation type="list" allowBlank="1" showInputMessage="1" prompt="通常地域（8法内）、通常地域（8法外で棚田法の交付対象農用地）、特認地域から選択" sqref="A18:A105">
      <formula1>"通常地域（8法内）,通常地域（8法以外で棚田法の交付対象農用地）,特認地域"</formula1>
    </dataValidation>
    <dataValidation type="list" allowBlank="1" showInputMessage="1" showErrorMessage="1" prompt="ネットワーク化活動計画の作成の有無を選択" sqref="S14:S15">
      <formula1>"　,〇,"</formula1>
    </dataValidation>
    <dataValidation type="list" allowBlank="1" showInputMessage="1" showErrorMessage="1" error="田、畑、草地、採草放牧地から選択してください。" prompt="田、畑、草地、採草放牧地から選択" sqref="E18:E105">
      <formula1>地目</formula1>
    </dataValidation>
    <dataValidation type="list" allowBlank="1" showInputMessage="1" prompt="該当する場合に「〇」を記載" sqref="S18:S105">
      <formula1>"〇"</formula1>
    </dataValidation>
    <dataValidation type="decimal" operator="greaterThanOrEqual" allowBlank="1" showInputMessage="1" showErrorMessage="1" error="数値を半角で記載してください。" sqref="F18:F105">
      <formula1>0</formula1>
    </dataValidation>
    <dataValidation type="list" allowBlank="1" showInputMessage="1" showErrorMessage="1" error="「〇」以外は入力できません。" prompt="活用する加算に「〇」を記載" sqref="K18:O105">
      <formula1>"　,〇,"</formula1>
    </dataValidation>
    <dataValidation type="list" allowBlank="1" showInputMessage="1" prompt="通常地域、特認地域から選択" sqref="A106">
      <formula1>"通常地域,特認地域"</formula1>
    </dataValidation>
    <dataValidation type="list" allowBlank="1" showInputMessage="1" showErrorMessage="1" error="該当する傾斜等を選択してください。" prompt="該当する交付基準（傾斜等）を選択" sqref="G18:G105">
      <formula1>INDIRECT(E18)</formula1>
    </dataValidation>
  </dataValidations>
  <pageMargins left="0.51181102362204722" right="0.51181102362204722" top="0.74803149606299213" bottom="0.74803149606299213" header="0.31496062992125984" footer="0.31496062992125984"/>
  <pageSetup paperSize="9" scale="82" fitToHeight="0" orientation="landscape" r:id="rId1"/>
  <rowBreaks count="2" manualBreakCount="2">
    <brk id="90" max="18" man="1"/>
    <brk id="107" max="18" man="1"/>
  </rowBreaks>
  <drawing r:id="rId2"/>
  <legacyDrawing r:id="rId3"/>
  <extLst>
    <ext xmlns:x14="http://schemas.microsoft.com/office/spreadsheetml/2009/9/main" uri="{CCE6A557-97BC-4b89-ADB6-D9C93CAAB3DF}">
      <x14:dataValidations xmlns:xm="http://schemas.microsoft.com/office/excel/2006/main" xWindow="1134" yWindow="882" count="1">
        <x14:dataValidation type="list" allowBlank="1" showInputMessage="1" prompt="該当する現況を選択">
          <x14:formula1>
            <xm:f>プルダウンリスト!$A$75:$A$82</xm:f>
          </x14:formula1>
          <xm:sqref>P18:P105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AH58"/>
  <sheetViews>
    <sheetView view="pageBreakPreview" topLeftCell="A52" zoomScaleNormal="100" zoomScaleSheetLayoutView="100" workbookViewId="0">
      <selection activeCell="F13" sqref="F13:G13"/>
    </sheetView>
  </sheetViews>
  <sheetFormatPr defaultColWidth="4.125" defaultRowHeight="18" customHeight="1"/>
  <cols>
    <col min="1" max="1" width="1.875" style="308" customWidth="1"/>
    <col min="2" max="14" width="9.625" style="308" customWidth="1"/>
    <col min="15" max="15" width="2.625" style="308" customWidth="1"/>
    <col min="16" max="16" width="5.875" style="308" customWidth="1"/>
    <col min="17" max="122" width="4.625" style="308" customWidth="1"/>
    <col min="123" max="255" width="8.625" style="308" customWidth="1"/>
    <col min="256" max="16384" width="4.125" style="308"/>
  </cols>
  <sheetData>
    <row r="2" spans="1:34" ht="19.7" customHeight="1">
      <c r="A2" s="311" t="s">
        <v>623</v>
      </c>
      <c r="B2" s="312"/>
      <c r="C2" s="312"/>
      <c r="D2" s="312"/>
      <c r="E2" s="312"/>
      <c r="F2" s="312"/>
      <c r="G2" s="312"/>
      <c r="H2" s="312"/>
      <c r="I2" s="312"/>
    </row>
    <row r="3" spans="1:34" ht="74.45" customHeight="1">
      <c r="A3" s="315"/>
      <c r="B3" s="1498" t="s">
        <v>624</v>
      </c>
      <c r="C3" s="1498"/>
      <c r="D3" s="1498"/>
      <c r="E3" s="1498"/>
      <c r="F3" s="1498"/>
      <c r="G3" s="1498"/>
      <c r="H3" s="1498"/>
      <c r="I3" s="1498"/>
      <c r="J3" s="1498"/>
      <c r="K3" s="1498"/>
      <c r="L3" s="1498"/>
      <c r="M3" s="1498"/>
      <c r="N3" s="1498"/>
      <c r="O3" s="309"/>
      <c r="P3" s="309"/>
      <c r="Q3" s="309"/>
      <c r="R3" s="309"/>
      <c r="S3" s="309"/>
      <c r="T3" s="309"/>
      <c r="U3" s="309"/>
      <c r="V3" s="309"/>
      <c r="W3" s="309"/>
      <c r="X3" s="309"/>
      <c r="Y3" s="309"/>
      <c r="Z3" s="309"/>
      <c r="AA3" s="309"/>
      <c r="AB3" s="309"/>
      <c r="AC3" s="309"/>
      <c r="AD3" s="309"/>
      <c r="AE3" s="309"/>
      <c r="AF3" s="309"/>
      <c r="AG3" s="309"/>
      <c r="AH3" s="309"/>
    </row>
    <row r="4" spans="1:34" ht="20.100000000000001" customHeight="1">
      <c r="A4" s="315"/>
      <c r="B4" s="316"/>
      <c r="C4" s="316"/>
      <c r="D4" s="317"/>
      <c r="E4" s="317"/>
      <c r="F4" s="317"/>
      <c r="G4" s="317"/>
      <c r="H4" s="318"/>
      <c r="I4" s="318"/>
      <c r="J4" s="317"/>
      <c r="K4" s="317"/>
      <c r="L4" s="317"/>
      <c r="M4" s="319"/>
    </row>
    <row r="5" spans="1:34" ht="20.25" customHeight="1">
      <c r="A5" s="311"/>
      <c r="B5" s="306" t="s">
        <v>625</v>
      </c>
      <c r="C5" s="306"/>
      <c r="F5" s="313"/>
      <c r="G5" s="313"/>
      <c r="H5" s="314"/>
      <c r="I5" s="314"/>
    </row>
    <row r="6" spans="1:34" ht="30.75" customHeight="1">
      <c r="A6" s="315"/>
      <c r="B6" s="1499" t="s">
        <v>626</v>
      </c>
      <c r="C6" s="1500"/>
      <c r="D6" s="1500"/>
      <c r="E6" s="1500"/>
      <c r="F6" s="1500"/>
      <c r="G6" s="1500"/>
      <c r="H6" s="1500"/>
      <c r="I6" s="1500"/>
      <c r="J6" s="1500"/>
      <c r="K6" s="1500"/>
      <c r="L6" s="1500"/>
      <c r="M6" s="1501"/>
    </row>
    <row r="7" spans="1:34" ht="20.100000000000001" customHeight="1">
      <c r="A7" s="315"/>
      <c r="B7" s="316"/>
      <c r="C7" s="316"/>
      <c r="D7" s="317"/>
      <c r="E7" s="317"/>
      <c r="F7" s="317"/>
      <c r="G7" s="317"/>
      <c r="H7" s="318"/>
      <c r="I7" s="318"/>
      <c r="J7" s="317"/>
      <c r="K7" s="317"/>
      <c r="L7" s="317"/>
      <c r="M7" s="319"/>
    </row>
    <row r="8" spans="1:34" s="306" customFormat="1" ht="22.5" customHeight="1">
      <c r="A8" s="311"/>
      <c r="B8" s="306" t="s">
        <v>627</v>
      </c>
      <c r="M8" s="307"/>
      <c r="N8" s="307"/>
      <c r="Q8" s="320"/>
    </row>
    <row r="9" spans="1:34" ht="24" customHeight="1">
      <c r="A9" s="315"/>
      <c r="B9" s="1502" t="s">
        <v>561</v>
      </c>
      <c r="C9" s="1502"/>
      <c r="D9" s="1502"/>
      <c r="E9" s="1502"/>
      <c r="F9" s="1503" t="s">
        <v>562</v>
      </c>
      <c r="G9" s="1503"/>
      <c r="H9" s="1503" t="s">
        <v>563</v>
      </c>
      <c r="I9" s="1503"/>
      <c r="J9" s="1503"/>
      <c r="K9" s="1503"/>
    </row>
    <row r="10" spans="1:34" ht="49.5" customHeight="1" thickBot="1">
      <c r="A10" s="315"/>
      <c r="B10" s="1477"/>
      <c r="C10" s="1477"/>
      <c r="D10" s="1477"/>
      <c r="E10" s="1477"/>
      <c r="F10" s="1504"/>
      <c r="G10" s="1504"/>
      <c r="H10" s="1507" t="s">
        <v>565</v>
      </c>
      <c r="I10" s="1507"/>
      <c r="J10" s="1507" t="s">
        <v>566</v>
      </c>
      <c r="K10" s="1507"/>
    </row>
    <row r="11" spans="1:34" ht="24" customHeight="1" thickTop="1">
      <c r="A11" s="315"/>
      <c r="B11" s="1512" t="str">
        <f>"（自協定）"&amp;はじめに!D5</f>
        <v>（自協定）あいうえお集落協定</v>
      </c>
      <c r="C11" s="1512" t="s">
        <v>569</v>
      </c>
      <c r="D11" s="1512" t="s">
        <v>569</v>
      </c>
      <c r="E11" s="1512" t="s">
        <v>569</v>
      </c>
      <c r="F11" s="1551">
        <f>別紙１④!$C$63/10000</f>
        <v>0</v>
      </c>
      <c r="G11" s="1551"/>
      <c r="H11" s="1514"/>
      <c r="I11" s="1514"/>
      <c r="J11" s="1514"/>
      <c r="K11" s="1514"/>
    </row>
    <row r="12" spans="1:34" ht="24" customHeight="1">
      <c r="A12" s="315"/>
      <c r="B12" s="1508" t="s">
        <v>628</v>
      </c>
      <c r="C12" s="1508"/>
      <c r="D12" s="1508"/>
      <c r="E12" s="1508"/>
      <c r="F12" s="1549">
        <v>5.5</v>
      </c>
      <c r="G12" s="1549"/>
      <c r="H12" s="1497" t="s">
        <v>708</v>
      </c>
      <c r="I12" s="1497"/>
      <c r="J12" s="1497" t="s">
        <v>69</v>
      </c>
      <c r="K12" s="1497"/>
    </row>
    <row r="13" spans="1:34" ht="24" customHeight="1">
      <c r="A13" s="315"/>
      <c r="B13" s="1508" t="s">
        <v>629</v>
      </c>
      <c r="C13" s="1508"/>
      <c r="D13" s="1508"/>
      <c r="E13" s="1508"/>
      <c r="F13" s="1549">
        <v>8.6999999999999993</v>
      </c>
      <c r="G13" s="1549"/>
      <c r="H13" s="1497" t="s">
        <v>708</v>
      </c>
      <c r="I13" s="1497"/>
      <c r="J13" s="1497" t="s">
        <v>69</v>
      </c>
      <c r="K13" s="1497"/>
    </row>
    <row r="14" spans="1:34" ht="24" customHeight="1">
      <c r="A14" s="315"/>
      <c r="B14" s="1508"/>
      <c r="C14" s="1508"/>
      <c r="D14" s="1508"/>
      <c r="E14" s="1508"/>
      <c r="F14" s="1549"/>
      <c r="G14" s="1549"/>
      <c r="H14" s="1497"/>
      <c r="I14" s="1497"/>
      <c r="J14" s="1497" t="s">
        <v>69</v>
      </c>
      <c r="K14" s="1497"/>
    </row>
    <row r="15" spans="1:34" ht="24" customHeight="1">
      <c r="A15" s="315"/>
      <c r="B15" s="1484" t="s">
        <v>572</v>
      </c>
      <c r="C15" s="1484" t="s">
        <v>572</v>
      </c>
      <c r="D15" s="1484" t="s">
        <v>572</v>
      </c>
      <c r="E15" s="1484" t="s">
        <v>572</v>
      </c>
      <c r="F15" s="1550">
        <f>SUM(F11:G14)</f>
        <v>14.2</v>
      </c>
      <c r="G15" s="1550"/>
      <c r="H15" s="1511"/>
      <c r="I15" s="1511"/>
      <c r="J15" s="1511"/>
      <c r="K15" s="1511"/>
    </row>
    <row r="16" spans="1:34" ht="51.4" customHeight="1">
      <c r="A16" s="315"/>
      <c r="B16" s="1487" t="s">
        <v>630</v>
      </c>
      <c r="C16" s="1487"/>
      <c r="D16" s="1487"/>
      <c r="E16" s="1487"/>
      <c r="F16" s="1487"/>
      <c r="G16" s="1487"/>
      <c r="H16" s="1487"/>
      <c r="I16" s="1487"/>
      <c r="J16" s="1487"/>
      <c r="K16" s="1487"/>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row>
    <row r="17" spans="1:34" ht="20.100000000000001" customHeight="1">
      <c r="A17" s="315"/>
      <c r="B17" s="321"/>
      <c r="C17" s="321"/>
      <c r="D17" s="321"/>
      <c r="E17" s="321"/>
      <c r="F17" s="321"/>
      <c r="G17" s="321"/>
      <c r="H17" s="321"/>
      <c r="I17" s="321"/>
      <c r="J17" s="321"/>
      <c r="K17" s="321"/>
      <c r="L17" s="321"/>
      <c r="M17" s="321"/>
      <c r="N17" s="321"/>
      <c r="O17" s="309"/>
      <c r="P17" s="309"/>
      <c r="Q17" s="309"/>
      <c r="R17" s="309"/>
      <c r="S17" s="309"/>
      <c r="T17" s="309"/>
      <c r="U17" s="309"/>
      <c r="V17" s="309"/>
      <c r="W17" s="309"/>
      <c r="X17" s="309"/>
      <c r="Y17" s="309"/>
      <c r="Z17" s="309"/>
      <c r="AA17" s="309"/>
      <c r="AB17" s="309"/>
      <c r="AC17" s="309"/>
      <c r="AD17" s="309"/>
      <c r="AE17" s="309"/>
      <c r="AF17" s="309"/>
      <c r="AG17" s="309"/>
      <c r="AH17" s="309"/>
    </row>
    <row r="18" spans="1:34" s="306" customFormat="1" ht="22.5" customHeight="1">
      <c r="A18" s="311"/>
      <c r="B18" s="306" t="s">
        <v>631</v>
      </c>
      <c r="M18" s="307"/>
      <c r="N18" s="307"/>
      <c r="Q18" s="320"/>
    </row>
    <row r="19" spans="1:34" ht="24" customHeight="1" thickBot="1">
      <c r="A19" s="315"/>
      <c r="B19" s="1477" t="s">
        <v>575</v>
      </c>
      <c r="C19" s="1477"/>
      <c r="D19" s="1504"/>
      <c r="E19" s="1504"/>
      <c r="F19" s="1504"/>
      <c r="G19" s="1504"/>
      <c r="H19" s="1504" t="s">
        <v>575</v>
      </c>
      <c r="I19" s="1504"/>
      <c r="J19" s="1504"/>
      <c r="K19" s="1504"/>
      <c r="L19" s="1504"/>
      <c r="M19" s="1504"/>
    </row>
    <row r="20" spans="1:34" ht="23.85" customHeight="1" thickTop="1">
      <c r="A20" s="315"/>
      <c r="B20" s="1497" t="s">
        <v>69</v>
      </c>
      <c r="C20" s="1497"/>
      <c r="D20" s="1515" t="s">
        <v>576</v>
      </c>
      <c r="E20" s="1515"/>
      <c r="F20" s="1515"/>
      <c r="G20" s="1515"/>
      <c r="H20" s="1497" t="s">
        <v>69</v>
      </c>
      <c r="I20" s="1497"/>
      <c r="J20" s="1516" t="s">
        <v>577</v>
      </c>
      <c r="K20" s="1516"/>
      <c r="L20" s="1516"/>
      <c r="M20" s="1516"/>
    </row>
    <row r="21" spans="1:34" ht="24" customHeight="1">
      <c r="A21" s="315"/>
      <c r="B21" s="1497" t="s">
        <v>708</v>
      </c>
      <c r="C21" s="1497"/>
      <c r="D21" s="1517" t="s">
        <v>578</v>
      </c>
      <c r="E21" s="1517"/>
      <c r="F21" s="1517"/>
      <c r="G21" s="1517"/>
      <c r="H21" s="1497" t="s">
        <v>69</v>
      </c>
      <c r="I21" s="1497"/>
      <c r="J21" s="1518" t="s">
        <v>579</v>
      </c>
      <c r="K21" s="1518"/>
      <c r="L21" s="1518"/>
      <c r="M21" s="1518"/>
    </row>
    <row r="22" spans="1:34" ht="24" customHeight="1">
      <c r="A22" s="315"/>
      <c r="B22" s="1497" t="s">
        <v>69</v>
      </c>
      <c r="C22" s="1497"/>
      <c r="D22" s="1517" t="s">
        <v>632</v>
      </c>
      <c r="E22" s="1517"/>
      <c r="F22" s="1517"/>
      <c r="G22" s="1517"/>
      <c r="H22" s="1493" t="s">
        <v>708</v>
      </c>
      <c r="I22" s="1494"/>
      <c r="J22" s="1553" t="s">
        <v>889</v>
      </c>
      <c r="K22" s="1554"/>
      <c r="L22" s="1554"/>
      <c r="M22" s="1555"/>
    </row>
    <row r="23" spans="1:34" ht="24" customHeight="1">
      <c r="A23" s="315"/>
      <c r="B23" s="1497" t="s">
        <v>708</v>
      </c>
      <c r="C23" s="1497"/>
      <c r="D23" s="1517" t="s">
        <v>581</v>
      </c>
      <c r="E23" s="1517"/>
      <c r="F23" s="1517"/>
      <c r="G23" s="1517"/>
      <c r="H23" s="1495"/>
      <c r="I23" s="1496"/>
      <c r="J23" s="1556" t="s">
        <v>890</v>
      </c>
      <c r="K23" s="1557"/>
      <c r="L23" s="1557"/>
      <c r="M23" s="1558"/>
    </row>
    <row r="24" spans="1:34" ht="108.4" customHeight="1">
      <c r="A24" s="315"/>
      <c r="B24" s="1552" t="s">
        <v>633</v>
      </c>
      <c r="C24" s="1552"/>
      <c r="D24" s="1552"/>
      <c r="E24" s="1552"/>
      <c r="F24" s="1552"/>
      <c r="G24" s="1552"/>
      <c r="H24" s="1552"/>
      <c r="I24" s="1552"/>
      <c r="J24" s="1552"/>
      <c r="K24" s="1552"/>
      <c r="L24" s="1552"/>
      <c r="M24" s="1552"/>
    </row>
    <row r="25" spans="1:34" ht="25.7" customHeight="1">
      <c r="A25" s="315"/>
      <c r="B25" s="1487" t="s">
        <v>583</v>
      </c>
      <c r="C25" s="1487"/>
      <c r="D25" s="1487"/>
      <c r="E25" s="1487"/>
      <c r="F25" s="1487"/>
      <c r="G25" s="1487"/>
      <c r="H25" s="1487"/>
      <c r="I25" s="1487"/>
      <c r="J25" s="1487"/>
      <c r="K25" s="1487"/>
      <c r="L25" s="1487"/>
      <c r="M25" s="1487"/>
      <c r="N25" s="309"/>
      <c r="O25" s="309"/>
      <c r="P25" s="309"/>
      <c r="Q25" s="309"/>
      <c r="R25" s="309"/>
      <c r="S25" s="309"/>
      <c r="T25" s="309"/>
      <c r="U25" s="309"/>
      <c r="V25" s="309"/>
      <c r="W25" s="309"/>
      <c r="X25" s="309"/>
      <c r="Y25" s="309"/>
      <c r="Z25" s="309"/>
      <c r="AA25" s="309"/>
      <c r="AB25" s="309"/>
      <c r="AC25" s="309"/>
      <c r="AD25" s="309"/>
      <c r="AE25" s="309"/>
      <c r="AF25" s="309"/>
      <c r="AG25" s="309"/>
      <c r="AH25" s="309"/>
    </row>
    <row r="26" spans="1:34" ht="20.100000000000001" customHeight="1">
      <c r="A26" s="315"/>
      <c r="B26" s="321"/>
      <c r="C26" s="321"/>
      <c r="D26" s="321"/>
      <c r="E26" s="321"/>
      <c r="F26" s="321"/>
      <c r="G26" s="321"/>
      <c r="H26" s="321"/>
      <c r="I26" s="321"/>
      <c r="J26" s="321"/>
      <c r="K26" s="321"/>
      <c r="L26" s="321"/>
      <c r="M26" s="321"/>
      <c r="N26" s="321"/>
      <c r="O26" s="309"/>
      <c r="P26" s="309"/>
      <c r="Q26" s="309"/>
      <c r="R26" s="309"/>
      <c r="S26" s="309"/>
      <c r="T26" s="309"/>
      <c r="U26" s="309"/>
      <c r="V26" s="309"/>
      <c r="W26" s="309"/>
      <c r="X26" s="309"/>
      <c r="Y26" s="309"/>
      <c r="Z26" s="309"/>
      <c r="AA26" s="309"/>
      <c r="AB26" s="309"/>
      <c r="AC26" s="309"/>
      <c r="AD26" s="309"/>
      <c r="AE26" s="309"/>
      <c r="AF26" s="309"/>
      <c r="AG26" s="309"/>
      <c r="AH26" s="309"/>
    </row>
    <row r="27" spans="1:34" s="306" customFormat="1" ht="22.5" customHeight="1">
      <c r="A27" s="311"/>
      <c r="B27" s="306" t="s">
        <v>634</v>
      </c>
      <c r="M27" s="307"/>
      <c r="N27" s="307"/>
      <c r="Q27" s="320"/>
    </row>
    <row r="28" spans="1:34" ht="24" customHeight="1" thickBot="1">
      <c r="A28" s="315"/>
      <c r="B28" s="1477" t="s">
        <v>575</v>
      </c>
      <c r="C28" s="1477"/>
      <c r="D28" s="1504" t="s">
        <v>635</v>
      </c>
      <c r="E28" s="1504"/>
      <c r="F28" s="1504"/>
      <c r="G28" s="1504"/>
      <c r="H28" s="1504" t="s">
        <v>575</v>
      </c>
      <c r="I28" s="1504"/>
      <c r="J28" s="1504" t="s">
        <v>635</v>
      </c>
      <c r="K28" s="1504"/>
      <c r="L28" s="1504"/>
      <c r="M28" s="1504"/>
    </row>
    <row r="29" spans="1:34" ht="24" customHeight="1" thickTop="1">
      <c r="A29" s="315"/>
      <c r="B29" s="1488" t="s">
        <v>708</v>
      </c>
      <c r="C29" s="1489"/>
      <c r="D29" s="1515" t="s">
        <v>636</v>
      </c>
      <c r="E29" s="1515"/>
      <c r="F29" s="1515"/>
      <c r="G29" s="1515"/>
      <c r="H29" s="1497" t="s">
        <v>69</v>
      </c>
      <c r="I29" s="1497"/>
      <c r="J29" s="1516" t="s">
        <v>637</v>
      </c>
      <c r="K29" s="1516"/>
      <c r="L29" s="1516"/>
      <c r="M29" s="1516"/>
    </row>
    <row r="30" spans="1:34" ht="23.85" customHeight="1">
      <c r="A30" s="315"/>
      <c r="B30" s="1497" t="s">
        <v>69</v>
      </c>
      <c r="C30" s="1497"/>
      <c r="D30" s="1517" t="s">
        <v>638</v>
      </c>
      <c r="E30" s="1517"/>
      <c r="F30" s="1517"/>
      <c r="G30" s="1517"/>
      <c r="H30" s="1497" t="s">
        <v>69</v>
      </c>
      <c r="I30" s="1497"/>
      <c r="J30" s="1518" t="s">
        <v>639</v>
      </c>
      <c r="K30" s="1518"/>
      <c r="L30" s="1518"/>
      <c r="M30" s="1518"/>
    </row>
    <row r="31" spans="1:34" ht="23.85" customHeight="1">
      <c r="A31" s="315"/>
      <c r="B31" s="1497" t="s">
        <v>708</v>
      </c>
      <c r="C31" s="1497"/>
      <c r="D31" s="1517" t="s">
        <v>640</v>
      </c>
      <c r="E31" s="1517"/>
      <c r="F31" s="1517"/>
      <c r="G31" s="1517"/>
      <c r="H31" s="1497" t="s">
        <v>69</v>
      </c>
      <c r="I31" s="1497"/>
      <c r="J31" s="1518" t="s">
        <v>641</v>
      </c>
      <c r="K31" s="1518"/>
      <c r="L31" s="1518"/>
      <c r="M31" s="1518"/>
    </row>
    <row r="32" spans="1:34" ht="24" customHeight="1">
      <c r="A32" s="315"/>
      <c r="B32" s="1497" t="s">
        <v>708</v>
      </c>
      <c r="C32" s="1497"/>
      <c r="D32" s="1517" t="s">
        <v>642</v>
      </c>
      <c r="E32" s="1517"/>
      <c r="F32" s="1517"/>
      <c r="G32" s="1517"/>
      <c r="H32" s="1497" t="s">
        <v>708</v>
      </c>
      <c r="I32" s="1497"/>
      <c r="J32" s="1518" t="s">
        <v>643</v>
      </c>
      <c r="K32" s="1518"/>
      <c r="L32" s="1518"/>
      <c r="M32" s="1518"/>
    </row>
    <row r="33" spans="1:34" ht="24" customHeight="1">
      <c r="A33" s="315"/>
      <c r="B33" s="1497" t="s">
        <v>708</v>
      </c>
      <c r="C33" s="1497"/>
      <c r="D33" s="1517" t="s">
        <v>644</v>
      </c>
      <c r="E33" s="1517"/>
      <c r="F33" s="1517"/>
      <c r="G33" s="1517"/>
      <c r="H33" s="1493" t="s">
        <v>708</v>
      </c>
      <c r="I33" s="1494"/>
      <c r="J33" s="1559" t="s">
        <v>892</v>
      </c>
      <c r="K33" s="1560"/>
      <c r="L33" s="1560"/>
      <c r="M33" s="1561"/>
    </row>
    <row r="34" spans="1:34" ht="24" customHeight="1">
      <c r="A34" s="315"/>
      <c r="B34" s="1497" t="s">
        <v>69</v>
      </c>
      <c r="C34" s="1497"/>
      <c r="D34" s="1518" t="s">
        <v>645</v>
      </c>
      <c r="E34" s="1518"/>
      <c r="F34" s="1518"/>
      <c r="G34" s="1518"/>
      <c r="H34" s="1495"/>
      <c r="I34" s="1496"/>
      <c r="J34" s="1556" t="s">
        <v>891</v>
      </c>
      <c r="K34" s="1557"/>
      <c r="L34" s="1557"/>
      <c r="M34" s="1558"/>
    </row>
    <row r="35" spans="1:34" ht="20.100000000000001" customHeight="1">
      <c r="A35" s="315"/>
      <c r="B35" s="321"/>
      <c r="C35" s="321"/>
      <c r="D35" s="321"/>
      <c r="E35" s="321"/>
      <c r="F35" s="321"/>
      <c r="G35" s="321"/>
      <c r="H35" s="321"/>
      <c r="I35" s="321"/>
      <c r="J35" s="321"/>
      <c r="K35" s="321"/>
      <c r="L35" s="321"/>
      <c r="M35" s="321"/>
      <c r="N35" s="321"/>
      <c r="O35" s="309"/>
      <c r="P35" s="309"/>
      <c r="Q35" s="309"/>
      <c r="X35" s="309"/>
      <c r="Y35" s="309"/>
      <c r="Z35" s="309"/>
      <c r="AA35" s="309"/>
      <c r="AB35" s="309"/>
      <c r="AC35" s="309"/>
      <c r="AD35" s="309"/>
      <c r="AE35" s="309"/>
      <c r="AF35" s="309"/>
      <c r="AG35" s="309"/>
      <c r="AH35" s="309"/>
    </row>
    <row r="36" spans="1:34" s="306" customFormat="1" ht="22.5" customHeight="1">
      <c r="A36" s="311"/>
      <c r="B36" s="306" t="s">
        <v>646</v>
      </c>
      <c r="M36" s="307"/>
      <c r="N36" s="307"/>
      <c r="Q36" s="320"/>
    </row>
    <row r="37" spans="1:34" ht="24" customHeight="1">
      <c r="A37" s="315"/>
      <c r="B37" s="1484" t="s">
        <v>602</v>
      </c>
      <c r="C37" s="1484"/>
      <c r="D37" s="1484"/>
      <c r="E37" s="1484"/>
      <c r="F37" s="1484"/>
      <c r="G37" s="1484"/>
      <c r="H37" s="1484"/>
      <c r="I37" s="1484"/>
      <c r="J37" s="1484"/>
      <c r="K37" s="1484"/>
      <c r="L37" s="1484"/>
      <c r="M37" s="1484"/>
      <c r="N37" s="1484"/>
    </row>
    <row r="38" spans="1:34" ht="24" customHeight="1">
      <c r="A38" s="315"/>
      <c r="B38" s="1517" t="s">
        <v>532</v>
      </c>
      <c r="C38" s="1517"/>
      <c r="D38" s="1517"/>
      <c r="E38" s="1517"/>
      <c r="F38" s="1517"/>
      <c r="G38" s="1517"/>
      <c r="H38" s="326" t="s">
        <v>603</v>
      </c>
      <c r="I38" s="326" t="s">
        <v>604</v>
      </c>
      <c r="J38" s="326" t="s">
        <v>605</v>
      </c>
      <c r="K38" s="326" t="s">
        <v>606</v>
      </c>
      <c r="L38" s="326" t="s">
        <v>607</v>
      </c>
      <c r="M38" s="326" t="s">
        <v>608</v>
      </c>
      <c r="N38" s="326" t="s">
        <v>609</v>
      </c>
    </row>
    <row r="39" spans="1:34" ht="23.85" customHeight="1">
      <c r="A39" s="315"/>
      <c r="B39" s="1484" t="s">
        <v>647</v>
      </c>
      <c r="C39" s="1484"/>
      <c r="D39" s="1484"/>
      <c r="E39" s="1484"/>
      <c r="F39" s="1484"/>
      <c r="G39" s="1484"/>
      <c r="H39" s="524" t="s">
        <v>69</v>
      </c>
      <c r="I39" s="524" t="s">
        <v>708</v>
      </c>
      <c r="J39" s="524" t="s">
        <v>708</v>
      </c>
      <c r="K39" s="524" t="s">
        <v>69</v>
      </c>
      <c r="L39" s="524" t="s">
        <v>69</v>
      </c>
      <c r="M39" s="524" t="s">
        <v>69</v>
      </c>
      <c r="N39" s="524" t="s">
        <v>69</v>
      </c>
    </row>
    <row r="40" spans="1:34" ht="24" customHeight="1">
      <c r="A40" s="315"/>
      <c r="B40" s="1484" t="s">
        <v>648</v>
      </c>
      <c r="C40" s="1484"/>
      <c r="D40" s="1484"/>
      <c r="E40" s="1484"/>
      <c r="F40" s="1484"/>
      <c r="G40" s="1484"/>
      <c r="H40" s="524" t="s">
        <v>708</v>
      </c>
      <c r="I40" s="524" t="s">
        <v>708</v>
      </c>
      <c r="J40" s="524" t="s">
        <v>708</v>
      </c>
      <c r="K40" s="524" t="s">
        <v>69</v>
      </c>
      <c r="L40" s="524" t="s">
        <v>69</v>
      </c>
      <c r="M40" s="524" t="s">
        <v>69</v>
      </c>
      <c r="N40" s="524" t="s">
        <v>69</v>
      </c>
    </row>
    <row r="41" spans="1:34" ht="36.4" customHeight="1">
      <c r="A41" s="315"/>
      <c r="B41" s="1484" t="s">
        <v>649</v>
      </c>
      <c r="C41" s="1484"/>
      <c r="D41" s="1484"/>
      <c r="E41" s="1484"/>
      <c r="F41" s="1484"/>
      <c r="G41" s="1484"/>
      <c r="H41" s="524" t="s">
        <v>69</v>
      </c>
      <c r="I41" s="524" t="s">
        <v>69</v>
      </c>
      <c r="J41" s="524" t="s">
        <v>708</v>
      </c>
      <c r="K41" s="524" t="s">
        <v>69</v>
      </c>
      <c r="L41" s="524" t="s">
        <v>69</v>
      </c>
      <c r="M41" s="524" t="s">
        <v>69</v>
      </c>
      <c r="N41" s="524" t="s">
        <v>69</v>
      </c>
    </row>
    <row r="42" spans="1:34" ht="24" customHeight="1">
      <c r="A42" s="315"/>
      <c r="B42" s="1484" t="s">
        <v>650</v>
      </c>
      <c r="C42" s="1484"/>
      <c r="D42" s="1484"/>
      <c r="E42" s="1484"/>
      <c r="F42" s="1484"/>
      <c r="G42" s="1484"/>
      <c r="H42" s="330"/>
      <c r="I42" s="524" t="s">
        <v>69</v>
      </c>
      <c r="J42" s="524" t="s">
        <v>69</v>
      </c>
      <c r="K42" s="524" t="s">
        <v>708</v>
      </c>
      <c r="L42" s="524" t="s">
        <v>708</v>
      </c>
      <c r="M42" s="524" t="s">
        <v>708</v>
      </c>
      <c r="N42" s="330"/>
    </row>
    <row r="43" spans="1:34" ht="239.25" customHeight="1">
      <c r="A43" s="315"/>
      <c r="B43" s="1552" t="s">
        <v>651</v>
      </c>
      <c r="C43" s="1552"/>
      <c r="D43" s="1552"/>
      <c r="E43" s="1552"/>
      <c r="F43" s="1552"/>
      <c r="G43" s="1552"/>
      <c r="H43" s="1552"/>
      <c r="I43" s="1552"/>
      <c r="J43" s="1552"/>
      <c r="K43" s="1552"/>
      <c r="L43" s="1552"/>
      <c r="M43" s="1552"/>
      <c r="N43" s="1552"/>
    </row>
    <row r="44" spans="1:34" ht="20.100000000000001" customHeight="1"/>
    <row r="45" spans="1:34" s="306" customFormat="1" ht="22.5" customHeight="1">
      <c r="A45" s="311"/>
      <c r="B45" s="306" t="s">
        <v>652</v>
      </c>
      <c r="M45" s="320"/>
    </row>
    <row r="46" spans="1:34" ht="24" customHeight="1" thickBot="1">
      <c r="A46" s="315"/>
      <c r="B46" s="1477" t="s">
        <v>653</v>
      </c>
      <c r="C46" s="1477"/>
      <c r="D46" s="1477" t="s">
        <v>654</v>
      </c>
      <c r="E46" s="1477"/>
      <c r="F46" s="1477"/>
      <c r="G46" s="1477" t="s">
        <v>655</v>
      </c>
      <c r="H46" s="1477"/>
      <c r="I46" s="1477"/>
      <c r="J46" s="1477" t="s">
        <v>656</v>
      </c>
      <c r="K46" s="1477"/>
      <c r="L46" s="1477"/>
    </row>
    <row r="47" spans="1:34" ht="23.1" customHeight="1" thickTop="1">
      <c r="A47" s="315"/>
      <c r="B47" s="1515" t="s">
        <v>657</v>
      </c>
      <c r="C47" s="1515"/>
      <c r="D47" s="1562" t="str">
        <f>別紙１④!K11</f>
        <v>丙川　三郎</v>
      </c>
      <c r="E47" s="1562"/>
      <c r="F47" s="1562"/>
      <c r="G47" s="1563" t="s">
        <v>660</v>
      </c>
      <c r="H47" s="1563"/>
      <c r="I47" s="1563"/>
      <c r="J47" s="376" t="s">
        <v>733</v>
      </c>
      <c r="K47" s="528">
        <v>10</v>
      </c>
      <c r="L47" s="378" t="s">
        <v>73</v>
      </c>
    </row>
    <row r="48" spans="1:34" ht="23.1" customHeight="1">
      <c r="A48" s="315"/>
      <c r="B48" s="1517" t="s">
        <v>659</v>
      </c>
      <c r="C48" s="1517"/>
      <c r="D48" s="1562" t="str">
        <f>別紙１④!K12</f>
        <v>丙川　三郎</v>
      </c>
      <c r="E48" s="1562"/>
      <c r="F48" s="1562"/>
      <c r="G48" s="1485" t="s">
        <v>661</v>
      </c>
      <c r="H48" s="1485"/>
      <c r="I48" s="1485"/>
      <c r="J48" s="377" t="s">
        <v>733</v>
      </c>
      <c r="K48" s="529">
        <v>12</v>
      </c>
      <c r="L48" s="379" t="s">
        <v>73</v>
      </c>
    </row>
    <row r="49" spans="1:13" ht="23.1" customHeight="1">
      <c r="A49" s="315"/>
      <c r="B49" s="1517" t="s">
        <v>662</v>
      </c>
      <c r="C49" s="1517"/>
      <c r="D49" s="1562" t="str">
        <f>別紙１④!K13</f>
        <v>乙山　次郎</v>
      </c>
      <c r="E49" s="1562"/>
      <c r="F49" s="1562"/>
      <c r="G49" s="1485" t="s">
        <v>664</v>
      </c>
      <c r="H49" s="1485"/>
      <c r="I49" s="1485"/>
      <c r="J49" s="377" t="s">
        <v>733</v>
      </c>
      <c r="K49" s="529">
        <v>12</v>
      </c>
      <c r="L49" s="379" t="s">
        <v>73</v>
      </c>
    </row>
    <row r="50" spans="1:13" ht="23.1" customHeight="1">
      <c r="B50" s="1517" t="s">
        <v>665</v>
      </c>
      <c r="C50" s="1517"/>
      <c r="D50" s="1562" t="str">
        <f>別紙１④!K14</f>
        <v>乙山　次郎</v>
      </c>
      <c r="E50" s="1562"/>
      <c r="F50" s="1562"/>
      <c r="G50" s="1485" t="s">
        <v>666</v>
      </c>
      <c r="H50" s="1485"/>
      <c r="I50" s="1485"/>
      <c r="J50" s="377" t="s">
        <v>733</v>
      </c>
      <c r="K50" s="529">
        <v>10</v>
      </c>
      <c r="L50" s="379" t="s">
        <v>73</v>
      </c>
    </row>
    <row r="51" spans="1:13" ht="23.1" customHeight="1">
      <c r="B51" s="1517" t="s">
        <v>667</v>
      </c>
      <c r="C51" s="1517"/>
      <c r="D51" s="1562" t="str">
        <f>別紙１④!K15</f>
        <v>甲田　太郎</v>
      </c>
      <c r="E51" s="1562"/>
      <c r="F51" s="1562"/>
      <c r="G51" s="1485" t="s">
        <v>661</v>
      </c>
      <c r="H51" s="1485"/>
      <c r="I51" s="1485"/>
      <c r="J51" s="377" t="s">
        <v>733</v>
      </c>
      <c r="K51" s="529">
        <v>12</v>
      </c>
      <c r="L51" s="379" t="s">
        <v>73</v>
      </c>
    </row>
    <row r="52" spans="1:13" ht="23.1" customHeight="1">
      <c r="B52" s="1517" t="s">
        <v>668</v>
      </c>
      <c r="C52" s="1517"/>
      <c r="D52" s="1562" t="str">
        <f>別紙１④!K16</f>
        <v>丙川　三郎</v>
      </c>
      <c r="E52" s="1562"/>
      <c r="F52" s="1562"/>
      <c r="G52" s="1485" t="s">
        <v>664</v>
      </c>
      <c r="H52" s="1485"/>
      <c r="I52" s="1485"/>
      <c r="J52" s="377" t="s">
        <v>733</v>
      </c>
      <c r="K52" s="529">
        <v>10</v>
      </c>
      <c r="L52" s="379" t="s">
        <v>73</v>
      </c>
    </row>
    <row r="53" spans="1:13" ht="57" customHeight="1">
      <c r="B53" s="1487" t="s">
        <v>669</v>
      </c>
      <c r="C53" s="1487"/>
      <c r="D53" s="1487"/>
      <c r="E53" s="1487"/>
      <c r="F53" s="1487"/>
      <c r="G53" s="1487"/>
      <c r="H53" s="1487"/>
      <c r="I53" s="1487"/>
      <c r="J53" s="1487"/>
      <c r="K53" s="1487"/>
      <c r="L53" s="1487"/>
    </row>
    <row r="54" spans="1:13" ht="20.100000000000001" customHeight="1"/>
    <row r="55" spans="1:13" s="306" customFormat="1" ht="22.5" customHeight="1">
      <c r="A55" s="311"/>
      <c r="B55" s="306" t="s">
        <v>670</v>
      </c>
      <c r="M55" s="320"/>
    </row>
    <row r="56" spans="1:13" ht="119.65" customHeight="1">
      <c r="A56" s="315"/>
      <c r="B56" s="1530" t="s">
        <v>671</v>
      </c>
      <c r="C56" s="1531"/>
      <c r="D56" s="1531"/>
      <c r="E56" s="1531"/>
      <c r="F56" s="1531"/>
      <c r="G56" s="1531"/>
      <c r="H56" s="1531"/>
      <c r="I56" s="1531"/>
      <c r="J56" s="1531"/>
      <c r="K56" s="1531"/>
      <c r="L56" s="1532"/>
    </row>
    <row r="57" spans="1:13" ht="238.5" customHeight="1">
      <c r="A57" s="315"/>
      <c r="B57" s="1564" t="s">
        <v>672</v>
      </c>
      <c r="C57" s="1565"/>
      <c r="D57" s="1565"/>
      <c r="E57" s="1565"/>
      <c r="F57" s="1565"/>
      <c r="G57" s="1565"/>
      <c r="H57" s="1565"/>
      <c r="I57" s="1565"/>
      <c r="J57" s="1565"/>
      <c r="K57" s="1565"/>
      <c r="L57" s="1566"/>
    </row>
    <row r="58" spans="1:13" ht="20.100000000000001" customHeight="1"/>
  </sheetData>
  <mergeCells count="108">
    <mergeCell ref="B57:L57"/>
    <mergeCell ref="B52:C52"/>
    <mergeCell ref="D52:F52"/>
    <mergeCell ref="G52:I52"/>
    <mergeCell ref="B53:L53"/>
    <mergeCell ref="B56:L56"/>
    <mergeCell ref="B50:C50"/>
    <mergeCell ref="D50:F50"/>
    <mergeCell ref="G50:I50"/>
    <mergeCell ref="B51:C51"/>
    <mergeCell ref="D51:F51"/>
    <mergeCell ref="G51:I51"/>
    <mergeCell ref="B48:C48"/>
    <mergeCell ref="D48:F48"/>
    <mergeCell ref="G48:I48"/>
    <mergeCell ref="B49:C49"/>
    <mergeCell ref="D49:F49"/>
    <mergeCell ref="G49:I49"/>
    <mergeCell ref="B43:N43"/>
    <mergeCell ref="B46:C46"/>
    <mergeCell ref="D46:F46"/>
    <mergeCell ref="G46:I46"/>
    <mergeCell ref="J46:L46"/>
    <mergeCell ref="B47:C47"/>
    <mergeCell ref="D47:F47"/>
    <mergeCell ref="G47:I47"/>
    <mergeCell ref="B37:N37"/>
    <mergeCell ref="B38:G38"/>
    <mergeCell ref="B39:G39"/>
    <mergeCell ref="B40:G40"/>
    <mergeCell ref="B41:G41"/>
    <mergeCell ref="B42:G42"/>
    <mergeCell ref="B33:C33"/>
    <mergeCell ref="D33:G33"/>
    <mergeCell ref="H33:I34"/>
    <mergeCell ref="B34:C34"/>
    <mergeCell ref="D34:G34"/>
    <mergeCell ref="J33:M33"/>
    <mergeCell ref="J34:M34"/>
    <mergeCell ref="B31:C31"/>
    <mergeCell ref="D31:G31"/>
    <mergeCell ref="H31:I31"/>
    <mergeCell ref="J31:M31"/>
    <mergeCell ref="B32:C32"/>
    <mergeCell ref="D32:G32"/>
    <mergeCell ref="H32:I32"/>
    <mergeCell ref="J32:M32"/>
    <mergeCell ref="B29:C29"/>
    <mergeCell ref="D29:G29"/>
    <mergeCell ref="H29:I29"/>
    <mergeCell ref="J29:M29"/>
    <mergeCell ref="B30:C30"/>
    <mergeCell ref="D30:G30"/>
    <mergeCell ref="H30:I30"/>
    <mergeCell ref="J30:M30"/>
    <mergeCell ref="B24:M24"/>
    <mergeCell ref="B25:M25"/>
    <mergeCell ref="B28:C28"/>
    <mergeCell ref="D28:G28"/>
    <mergeCell ref="H28:I28"/>
    <mergeCell ref="J28:M28"/>
    <mergeCell ref="B21:C21"/>
    <mergeCell ref="D21:G21"/>
    <mergeCell ref="H21:I21"/>
    <mergeCell ref="J21:M21"/>
    <mergeCell ref="B22:C22"/>
    <mergeCell ref="D22:G22"/>
    <mergeCell ref="H22:I23"/>
    <mergeCell ref="B23:C23"/>
    <mergeCell ref="D23:G23"/>
    <mergeCell ref="J22:M22"/>
    <mergeCell ref="J23:M23"/>
    <mergeCell ref="B16:K16"/>
    <mergeCell ref="B19:C19"/>
    <mergeCell ref="D19:G19"/>
    <mergeCell ref="H19:I19"/>
    <mergeCell ref="J19:M19"/>
    <mergeCell ref="B20:C20"/>
    <mergeCell ref="D20:G20"/>
    <mergeCell ref="H20:I20"/>
    <mergeCell ref="J20:M20"/>
    <mergeCell ref="B14:E14"/>
    <mergeCell ref="F14:G14"/>
    <mergeCell ref="H14:I14"/>
    <mergeCell ref="J14:K14"/>
    <mergeCell ref="B15:E15"/>
    <mergeCell ref="F15:G15"/>
    <mergeCell ref="H15:I15"/>
    <mergeCell ref="J15:K15"/>
    <mergeCell ref="B11:E11"/>
    <mergeCell ref="F11:G11"/>
    <mergeCell ref="H11:I11"/>
    <mergeCell ref="J11:K11"/>
    <mergeCell ref="B12:E12"/>
    <mergeCell ref="F12:G12"/>
    <mergeCell ref="H12:I12"/>
    <mergeCell ref="J12:K12"/>
    <mergeCell ref="B3:N3"/>
    <mergeCell ref="B6:M6"/>
    <mergeCell ref="B9:E10"/>
    <mergeCell ref="F9:G10"/>
    <mergeCell ref="H9:K9"/>
    <mergeCell ref="H10:I10"/>
    <mergeCell ref="J10:K10"/>
    <mergeCell ref="B13:E13"/>
    <mergeCell ref="F13:G13"/>
    <mergeCell ref="H13:I13"/>
    <mergeCell ref="J13:K13"/>
  </mergeCells>
  <phoneticPr fontId="4"/>
  <dataValidations count="1">
    <dataValidation type="list" allowBlank="1" showInputMessage="1" showErrorMessage="1" prompt="該当する場合「○」を記載" sqref="I42:M42 B20:C23 H20:I23 C30:C34 B29:B34 H29:I34 H39:N41 H12:K14">
      <formula1>"　,○,"</formula1>
    </dataValidation>
  </dataValidations>
  <printOptions horizontalCentered="1"/>
  <pageMargins left="0.59055118110236227" right="0.31496062992125984" top="0.55118110236220474" bottom="0.15748031496062992" header="0.31496062992125984" footer="0.31496062992125984"/>
  <pageSetup paperSize="9" scale="73" fitToHeight="0" orientation="portrait" r:id="rId1"/>
  <rowBreaks count="1" manualBreakCount="1">
    <brk id="35" max="1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AH45"/>
  <sheetViews>
    <sheetView view="pageBreakPreview" topLeftCell="A37" zoomScaleNormal="100" zoomScaleSheetLayoutView="100" workbookViewId="0">
      <selection activeCell="G21" sqref="G21:J21"/>
    </sheetView>
  </sheetViews>
  <sheetFormatPr defaultColWidth="4.125" defaultRowHeight="18" customHeight="1"/>
  <cols>
    <col min="1" max="1" width="1.875" style="308" customWidth="1"/>
    <col min="2" max="14" width="9.625" style="308" customWidth="1"/>
    <col min="15" max="15" width="2.625" style="308" customWidth="1"/>
    <col min="16" max="16" width="5.875" style="308" customWidth="1"/>
    <col min="17" max="122" width="4.625" style="308" customWidth="1"/>
    <col min="123" max="255" width="8.625" style="308" customWidth="1"/>
    <col min="256" max="16384" width="4.125" style="308"/>
  </cols>
  <sheetData>
    <row r="2" spans="1:34" ht="19.7" customHeight="1">
      <c r="A2" s="311" t="s">
        <v>673</v>
      </c>
      <c r="B2" s="312"/>
      <c r="C2" s="312"/>
      <c r="D2" s="312"/>
      <c r="E2" s="312"/>
      <c r="F2" s="312"/>
      <c r="G2" s="312"/>
      <c r="H2" s="312"/>
      <c r="I2" s="312"/>
    </row>
    <row r="3" spans="1:34" ht="23.25" customHeight="1">
      <c r="A3" s="315"/>
      <c r="B3" s="1498" t="s">
        <v>674</v>
      </c>
      <c r="C3" s="1498"/>
      <c r="D3" s="1498"/>
      <c r="E3" s="1498"/>
      <c r="F3" s="1498"/>
      <c r="G3" s="1498"/>
      <c r="H3" s="1498"/>
      <c r="I3" s="1498"/>
      <c r="J3" s="1498"/>
      <c r="K3" s="1498"/>
      <c r="L3" s="1498"/>
      <c r="M3" s="1498"/>
      <c r="N3" s="1498"/>
      <c r="O3" s="309"/>
      <c r="P3" s="309"/>
      <c r="Q3" s="309"/>
      <c r="R3" s="309"/>
      <c r="S3" s="309"/>
      <c r="T3" s="309"/>
      <c r="U3" s="309"/>
      <c r="V3" s="309"/>
      <c r="W3" s="309"/>
      <c r="X3" s="309"/>
      <c r="Y3" s="309"/>
      <c r="Z3" s="309"/>
      <c r="AA3" s="309"/>
      <c r="AB3" s="309"/>
      <c r="AC3" s="309"/>
      <c r="AD3" s="309"/>
      <c r="AE3" s="309"/>
      <c r="AF3" s="309"/>
      <c r="AG3" s="309"/>
      <c r="AH3" s="309"/>
    </row>
    <row r="4" spans="1:34" ht="20.100000000000001" customHeight="1">
      <c r="A4" s="315"/>
      <c r="B4" s="316"/>
      <c r="C4" s="316"/>
      <c r="D4" s="317"/>
      <c r="E4" s="317"/>
      <c r="F4" s="317"/>
      <c r="G4" s="317"/>
      <c r="H4" s="318"/>
      <c r="I4" s="318"/>
      <c r="J4" s="317"/>
      <c r="K4" s="317"/>
      <c r="L4" s="317"/>
      <c r="M4" s="319"/>
    </row>
    <row r="5" spans="1:34" ht="20.25" customHeight="1">
      <c r="A5" s="311"/>
      <c r="B5" s="306" t="s">
        <v>675</v>
      </c>
      <c r="C5" s="306"/>
      <c r="F5" s="313"/>
      <c r="G5" s="313"/>
      <c r="H5" s="314"/>
      <c r="I5" s="314"/>
    </row>
    <row r="6" spans="1:34" ht="20.100000000000001" customHeight="1">
      <c r="A6" s="315"/>
      <c r="B6" s="1567" t="s">
        <v>676</v>
      </c>
      <c r="C6" s="1567"/>
      <c r="D6" s="1567"/>
      <c r="E6" s="1567"/>
      <c r="F6" s="1567"/>
      <c r="G6" s="1567"/>
      <c r="H6" s="318"/>
      <c r="I6" s="318"/>
      <c r="J6" s="317"/>
      <c r="K6" s="317"/>
      <c r="L6" s="317"/>
      <c r="M6" s="319"/>
    </row>
    <row r="7" spans="1:34" s="306" customFormat="1" ht="22.5" customHeight="1">
      <c r="A7" s="311"/>
      <c r="B7" s="306" t="s">
        <v>677</v>
      </c>
      <c r="M7" s="307"/>
      <c r="N7" s="307"/>
      <c r="Q7" s="320"/>
    </row>
    <row r="8" spans="1:34" ht="24" customHeight="1" thickBot="1">
      <c r="A8" s="315"/>
      <c r="B8" s="1568" t="s">
        <v>678</v>
      </c>
      <c r="C8" s="1568"/>
      <c r="D8" s="1568"/>
      <c r="E8" s="1568"/>
      <c r="F8" s="1569" t="s">
        <v>679</v>
      </c>
      <c r="G8" s="1569"/>
      <c r="H8" s="1569"/>
      <c r="I8" s="1569"/>
      <c r="J8" s="1569"/>
      <c r="K8" s="1569"/>
    </row>
    <row r="9" spans="1:34" ht="25.15" customHeight="1" thickTop="1">
      <c r="A9" s="315"/>
      <c r="B9" s="1570" t="s">
        <v>680</v>
      </c>
      <c r="C9" s="1570"/>
      <c r="D9" s="1570"/>
      <c r="E9" s="1570"/>
      <c r="F9" s="1563" t="s">
        <v>681</v>
      </c>
      <c r="G9" s="1563"/>
      <c r="H9" s="1563"/>
      <c r="I9" s="1563"/>
      <c r="J9" s="1563"/>
      <c r="K9" s="1563"/>
    </row>
    <row r="10" spans="1:34" ht="25.15" customHeight="1">
      <c r="A10" s="315"/>
      <c r="B10" s="1571"/>
      <c r="C10" s="1571"/>
      <c r="D10" s="1571"/>
      <c r="E10" s="1571"/>
      <c r="F10" s="1485" t="s">
        <v>682</v>
      </c>
      <c r="G10" s="1485"/>
      <c r="H10" s="1485"/>
      <c r="I10" s="1485"/>
      <c r="J10" s="1485"/>
      <c r="K10" s="1485"/>
    </row>
    <row r="11" spans="1:34" ht="25.15" customHeight="1">
      <c r="A11" s="315"/>
      <c r="B11" s="1571"/>
      <c r="C11" s="1571"/>
      <c r="D11" s="1571"/>
      <c r="E11" s="1571"/>
      <c r="F11" s="1485" t="s">
        <v>683</v>
      </c>
      <c r="G11" s="1485"/>
      <c r="H11" s="1485"/>
      <c r="I11" s="1485"/>
      <c r="J11" s="1485"/>
      <c r="K11" s="1485"/>
    </row>
    <row r="12" spans="1:34" ht="25.15" customHeight="1">
      <c r="A12" s="315"/>
      <c r="B12" s="1571"/>
      <c r="C12" s="1571"/>
      <c r="D12" s="1571"/>
      <c r="E12" s="1571"/>
      <c r="F12" s="1485" t="s">
        <v>684</v>
      </c>
      <c r="G12" s="1485"/>
      <c r="H12" s="1485"/>
      <c r="I12" s="1485"/>
      <c r="J12" s="1485"/>
      <c r="K12" s="1485"/>
    </row>
    <row r="13" spans="1:34" ht="25.15" customHeight="1">
      <c r="A13" s="315"/>
      <c r="B13" s="1571" t="s">
        <v>685</v>
      </c>
      <c r="C13" s="1571"/>
      <c r="D13" s="1571"/>
      <c r="E13" s="1571"/>
      <c r="F13" s="1485" t="s">
        <v>686</v>
      </c>
      <c r="G13" s="1485"/>
      <c r="H13" s="1485"/>
      <c r="I13" s="1485"/>
      <c r="J13" s="1485"/>
      <c r="K13" s="1485"/>
    </row>
    <row r="14" spans="1:34" ht="25.15" customHeight="1">
      <c r="A14" s="315"/>
      <c r="B14" s="1571"/>
      <c r="C14" s="1571"/>
      <c r="D14" s="1571"/>
      <c r="E14" s="1571"/>
      <c r="F14" s="1485"/>
      <c r="G14" s="1485"/>
      <c r="H14" s="1485"/>
      <c r="I14" s="1485"/>
      <c r="J14" s="1485"/>
      <c r="K14" s="1485"/>
    </row>
    <row r="15" spans="1:34" ht="25.15" customHeight="1">
      <c r="A15" s="315"/>
      <c r="B15" s="1571"/>
      <c r="C15" s="1571"/>
      <c r="D15" s="1571"/>
      <c r="E15" s="1571"/>
      <c r="F15" s="1485"/>
      <c r="G15" s="1485"/>
      <c r="H15" s="1485"/>
      <c r="I15" s="1485"/>
      <c r="J15" s="1485"/>
      <c r="K15" s="1485"/>
    </row>
    <row r="16" spans="1:34" ht="25.15" customHeight="1">
      <c r="A16" s="315"/>
      <c r="B16" s="1571"/>
      <c r="C16" s="1571"/>
      <c r="D16" s="1571"/>
      <c r="E16" s="1571"/>
      <c r="F16" s="1485"/>
      <c r="G16" s="1485"/>
      <c r="H16" s="1485"/>
      <c r="I16" s="1485"/>
      <c r="J16" s="1485"/>
      <c r="K16" s="1485"/>
    </row>
    <row r="17" spans="1:34" ht="62.1" customHeight="1">
      <c r="A17" s="315"/>
      <c r="B17" s="1498" t="s">
        <v>687</v>
      </c>
      <c r="C17" s="1498"/>
      <c r="D17" s="1498"/>
      <c r="E17" s="1498"/>
      <c r="F17" s="1498"/>
      <c r="G17" s="1498"/>
      <c r="H17" s="1498"/>
      <c r="I17" s="1498"/>
      <c r="J17" s="1498"/>
      <c r="K17" s="1498"/>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row>
    <row r="18" spans="1:34" ht="20.100000000000001" customHeight="1">
      <c r="A18" s="315"/>
      <c r="B18" s="321"/>
      <c r="C18" s="321"/>
      <c r="D18" s="321"/>
      <c r="E18" s="321"/>
      <c r="F18" s="321"/>
      <c r="G18" s="321"/>
      <c r="H18" s="321"/>
      <c r="I18" s="321"/>
      <c r="J18" s="321"/>
      <c r="K18" s="321"/>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row>
    <row r="19" spans="1:34" s="306" customFormat="1" ht="22.5" customHeight="1">
      <c r="A19" s="311"/>
      <c r="B19" s="306" t="s">
        <v>688</v>
      </c>
      <c r="M19" s="307"/>
      <c r="N19" s="307"/>
      <c r="Q19" s="320"/>
    </row>
    <row r="20" spans="1:34" ht="24" customHeight="1" thickBot="1">
      <c r="A20" s="315"/>
      <c r="B20" s="1477" t="s">
        <v>689</v>
      </c>
      <c r="C20" s="1477"/>
      <c r="D20" s="1477"/>
      <c r="E20" s="1477"/>
      <c r="F20" s="1477"/>
      <c r="G20" s="1504" t="s">
        <v>690</v>
      </c>
      <c r="H20" s="1504"/>
      <c r="I20" s="1504"/>
      <c r="J20" s="1504"/>
    </row>
    <row r="21" spans="1:34" ht="25.15" customHeight="1" thickTop="1">
      <c r="A21" s="315"/>
      <c r="B21" s="1492" t="s">
        <v>680</v>
      </c>
      <c r="C21" s="1492"/>
      <c r="D21" s="1492"/>
      <c r="E21" s="1492"/>
      <c r="F21" s="1492"/>
      <c r="G21" s="1572">
        <f>COUNTIF(別紙１③!H7:H500,"L")</f>
        <v>2</v>
      </c>
      <c r="H21" s="1572"/>
      <c r="I21" s="1572"/>
      <c r="J21" s="1572"/>
    </row>
    <row r="22" spans="1:34" ht="25.15" customHeight="1">
      <c r="A22" s="315"/>
      <c r="B22" s="1484" t="s">
        <v>691</v>
      </c>
      <c r="C22" s="1484"/>
      <c r="D22" s="1484"/>
      <c r="E22" s="1484"/>
      <c r="F22" s="1484"/>
      <c r="G22" s="1573">
        <v>5</v>
      </c>
      <c r="H22" s="1573"/>
      <c r="I22" s="1573"/>
      <c r="J22" s="1573"/>
    </row>
    <row r="23" spans="1:34" ht="25.15" customHeight="1">
      <c r="A23" s="315"/>
      <c r="B23" s="1484" t="s">
        <v>692</v>
      </c>
      <c r="C23" s="1484"/>
      <c r="D23" s="1484"/>
      <c r="E23" s="1484"/>
      <c r="F23" s="1484"/>
      <c r="G23" s="1574">
        <f>SUM(G21:J22)</f>
        <v>7</v>
      </c>
      <c r="H23" s="1574"/>
      <c r="I23" s="1574"/>
      <c r="J23" s="1574"/>
    </row>
    <row r="24" spans="1:34" ht="23.25" customHeight="1">
      <c r="A24" s="315"/>
      <c r="B24" s="329" t="s">
        <v>716</v>
      </c>
      <c r="C24" s="329"/>
      <c r="D24" s="329"/>
      <c r="E24" s="329"/>
      <c r="F24" s="329"/>
      <c r="G24" s="329"/>
      <c r="H24" s="329"/>
      <c r="I24" s="329"/>
      <c r="J24" s="329"/>
      <c r="L24" s="333">
        <f>COUNTIF(別紙１③!H7:H500,"A")+COUNTIF(別紙１③!H7:H500,"B")+COUNTIF(別紙１③!H7:H500,"L")+G22</f>
        <v>16</v>
      </c>
    </row>
    <row r="25" spans="1:34" ht="22.5" customHeight="1">
      <c r="A25" s="315"/>
      <c r="B25" s="329" t="s">
        <v>714</v>
      </c>
      <c r="C25" s="332"/>
      <c r="D25" s="332"/>
      <c r="E25" s="334">
        <f>ROUNDDOWN((G23/L24)*100,0)</f>
        <v>43</v>
      </c>
      <c r="F25" s="335" t="s">
        <v>720</v>
      </c>
      <c r="G25" s="329" t="s">
        <v>715</v>
      </c>
      <c r="H25" s="331"/>
      <c r="I25" s="331"/>
      <c r="J25" s="331"/>
    </row>
    <row r="26" spans="1:34" ht="13.5" customHeight="1">
      <c r="A26" s="315"/>
      <c r="B26" s="329"/>
      <c r="C26" s="332"/>
      <c r="D26" s="332"/>
      <c r="E26" s="332"/>
      <c r="F26" s="329"/>
      <c r="G26" s="329"/>
      <c r="H26" s="331"/>
      <c r="I26" s="331"/>
      <c r="J26" s="331"/>
    </row>
    <row r="27" spans="1:34" ht="102" customHeight="1">
      <c r="A27" s="315"/>
      <c r="B27" s="1498" t="s">
        <v>693</v>
      </c>
      <c r="C27" s="1498"/>
      <c r="D27" s="1498"/>
      <c r="E27" s="1498"/>
      <c r="F27" s="1498"/>
      <c r="G27" s="1498"/>
      <c r="H27" s="1498"/>
      <c r="I27" s="1498"/>
      <c r="J27" s="1498"/>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row>
    <row r="28" spans="1:34" ht="20.100000000000001" customHeight="1">
      <c r="A28" s="315"/>
      <c r="B28" s="321"/>
      <c r="C28" s="321"/>
      <c r="D28" s="321"/>
      <c r="E28" s="321"/>
      <c r="F28" s="321"/>
      <c r="G28" s="321"/>
      <c r="H28" s="321"/>
      <c r="I28" s="321"/>
      <c r="J28" s="321"/>
      <c r="K28" s="321"/>
      <c r="L28" s="321"/>
      <c r="M28" s="321"/>
      <c r="N28" s="321"/>
      <c r="O28" s="309"/>
      <c r="P28" s="309"/>
      <c r="Q28" s="309"/>
      <c r="R28" s="309"/>
      <c r="S28" s="309"/>
      <c r="T28" s="309"/>
      <c r="U28" s="309"/>
      <c r="V28" s="309"/>
      <c r="W28" s="309"/>
      <c r="X28" s="309"/>
      <c r="Y28" s="309"/>
      <c r="Z28" s="309"/>
      <c r="AA28" s="309"/>
      <c r="AB28" s="309"/>
      <c r="AC28" s="309"/>
      <c r="AD28" s="309"/>
      <c r="AE28" s="309"/>
      <c r="AF28" s="309"/>
      <c r="AG28" s="309"/>
      <c r="AH28" s="309"/>
    </row>
    <row r="29" spans="1:34" s="306" customFormat="1" ht="22.5" customHeight="1">
      <c r="A29" s="311"/>
      <c r="B29" s="306" t="s">
        <v>694</v>
      </c>
      <c r="M29" s="307"/>
      <c r="N29" s="307"/>
      <c r="Q29" s="320"/>
    </row>
    <row r="30" spans="1:34" ht="24" customHeight="1" thickBot="1">
      <c r="A30" s="315"/>
      <c r="B30" s="1477" t="s">
        <v>575</v>
      </c>
      <c r="C30" s="1477"/>
      <c r="D30" s="1504"/>
      <c r="E30" s="1504"/>
      <c r="F30" s="1504"/>
      <c r="G30" s="1504"/>
      <c r="H30" s="1504" t="s">
        <v>575</v>
      </c>
      <c r="I30" s="1504"/>
      <c r="J30" s="1504"/>
      <c r="K30" s="1504"/>
      <c r="L30" s="1504"/>
      <c r="M30" s="1504"/>
    </row>
    <row r="31" spans="1:34" ht="23.85" customHeight="1" thickTop="1">
      <c r="A31" s="315"/>
      <c r="B31" s="1488" t="s">
        <v>708</v>
      </c>
      <c r="C31" s="1489"/>
      <c r="D31" s="1575" t="s">
        <v>695</v>
      </c>
      <c r="E31" s="1575"/>
      <c r="F31" s="1575"/>
      <c r="G31" s="1575"/>
      <c r="H31" s="1497" t="s">
        <v>69</v>
      </c>
      <c r="I31" s="1497"/>
      <c r="J31" s="1576" t="s">
        <v>696</v>
      </c>
      <c r="K31" s="1576"/>
      <c r="L31" s="1576"/>
      <c r="M31" s="1576"/>
    </row>
    <row r="32" spans="1:34" ht="24" customHeight="1">
      <c r="A32" s="315"/>
      <c r="B32" s="1497" t="s">
        <v>708</v>
      </c>
      <c r="C32" s="1497"/>
      <c r="D32" s="1577" t="s">
        <v>697</v>
      </c>
      <c r="E32" s="1577"/>
      <c r="F32" s="1577"/>
      <c r="G32" s="1577"/>
      <c r="H32" s="1493" t="s">
        <v>708</v>
      </c>
      <c r="I32" s="1494"/>
      <c r="J32" s="1559" t="s">
        <v>894</v>
      </c>
      <c r="K32" s="1560"/>
      <c r="L32" s="1560"/>
      <c r="M32" s="1561"/>
    </row>
    <row r="33" spans="1:34" ht="24" customHeight="1">
      <c r="A33" s="315"/>
      <c r="B33" s="1497" t="s">
        <v>69</v>
      </c>
      <c r="C33" s="1497"/>
      <c r="D33" s="1577" t="s">
        <v>698</v>
      </c>
      <c r="E33" s="1577"/>
      <c r="F33" s="1577"/>
      <c r="G33" s="1577"/>
      <c r="H33" s="1495"/>
      <c r="I33" s="1496"/>
      <c r="J33" s="1556" t="s">
        <v>893</v>
      </c>
      <c r="K33" s="1557"/>
      <c r="L33" s="1557"/>
      <c r="M33" s="1558"/>
    </row>
    <row r="34" spans="1:34" ht="75.2" customHeight="1">
      <c r="A34" s="315"/>
      <c r="B34" s="1552" t="s">
        <v>699</v>
      </c>
      <c r="C34" s="1552"/>
      <c r="D34" s="1552"/>
      <c r="E34" s="1552"/>
      <c r="F34" s="1552"/>
      <c r="G34" s="1552"/>
      <c r="H34" s="1552"/>
      <c r="I34" s="1552"/>
      <c r="J34" s="1552"/>
      <c r="K34" s="1552"/>
      <c r="L34" s="1552"/>
      <c r="M34" s="1552"/>
    </row>
    <row r="35" spans="1:34" ht="40.15" customHeight="1">
      <c r="A35" s="315"/>
      <c r="B35" s="1487" t="s">
        <v>583</v>
      </c>
      <c r="C35" s="1487"/>
      <c r="D35" s="1487"/>
      <c r="E35" s="1487"/>
      <c r="F35" s="1487"/>
      <c r="G35" s="1487"/>
      <c r="H35" s="1487"/>
      <c r="I35" s="1487"/>
      <c r="J35" s="1487"/>
      <c r="K35" s="1487"/>
      <c r="L35" s="1487"/>
      <c r="M35" s="1487"/>
      <c r="N35" s="309"/>
      <c r="O35" s="309"/>
      <c r="P35" s="309"/>
      <c r="Q35" s="309"/>
      <c r="R35" s="309"/>
      <c r="S35" s="309"/>
      <c r="T35" s="309"/>
      <c r="U35" s="309"/>
      <c r="V35" s="309"/>
      <c r="W35" s="309"/>
      <c r="X35" s="309"/>
      <c r="Y35" s="309"/>
      <c r="Z35" s="309"/>
      <c r="AA35" s="309"/>
      <c r="AB35" s="309"/>
      <c r="AC35" s="309"/>
      <c r="AD35" s="309"/>
      <c r="AE35" s="309"/>
      <c r="AF35" s="309"/>
      <c r="AG35" s="309"/>
      <c r="AH35" s="309"/>
    </row>
    <row r="36" spans="1:34" ht="20.100000000000001" customHeight="1">
      <c r="A36" s="315"/>
      <c r="B36" s="321"/>
      <c r="C36" s="321"/>
      <c r="D36" s="321"/>
      <c r="E36" s="321"/>
      <c r="F36" s="321"/>
      <c r="G36" s="321"/>
      <c r="H36" s="321"/>
      <c r="I36" s="321"/>
      <c r="J36" s="321"/>
      <c r="K36" s="321"/>
      <c r="L36" s="321"/>
      <c r="M36" s="321"/>
      <c r="N36" s="321"/>
      <c r="O36" s="309"/>
      <c r="P36" s="309"/>
      <c r="Q36" s="309"/>
      <c r="R36" s="309"/>
      <c r="S36" s="309"/>
      <c r="T36" s="309"/>
      <c r="U36" s="309"/>
      <c r="V36" s="309"/>
      <c r="W36" s="309"/>
      <c r="X36" s="309"/>
      <c r="Y36" s="309"/>
      <c r="Z36" s="309"/>
      <c r="AA36" s="309"/>
      <c r="AB36" s="309"/>
      <c r="AC36" s="309"/>
      <c r="AD36" s="309"/>
      <c r="AE36" s="309"/>
      <c r="AF36" s="309"/>
      <c r="AG36" s="309"/>
      <c r="AH36" s="309"/>
    </row>
    <row r="37" spans="1:34" s="306" customFormat="1" ht="22.5" customHeight="1">
      <c r="A37" s="311"/>
      <c r="B37" s="306" t="s">
        <v>700</v>
      </c>
      <c r="M37" s="307"/>
      <c r="N37" s="307"/>
      <c r="Q37" s="320"/>
    </row>
    <row r="38" spans="1:34" ht="24" customHeight="1" thickBot="1">
      <c r="A38" s="315"/>
      <c r="B38" s="1477" t="s">
        <v>575</v>
      </c>
      <c r="C38" s="1477"/>
      <c r="D38" s="1504" t="s">
        <v>701</v>
      </c>
      <c r="E38" s="1504"/>
      <c r="F38" s="1504"/>
      <c r="G38" s="1504"/>
      <c r="H38" s="1504" t="s">
        <v>575</v>
      </c>
      <c r="I38" s="1504"/>
      <c r="J38" s="1504" t="s">
        <v>701</v>
      </c>
      <c r="K38" s="1504"/>
      <c r="L38" s="1504"/>
      <c r="M38" s="1504"/>
    </row>
    <row r="39" spans="1:34" ht="24" customHeight="1" thickTop="1">
      <c r="A39" s="315"/>
      <c r="B39" s="1488" t="s">
        <v>708</v>
      </c>
      <c r="C39" s="1489"/>
      <c r="D39" s="1515" t="s">
        <v>702</v>
      </c>
      <c r="E39" s="1515"/>
      <c r="F39" s="1515"/>
      <c r="G39" s="1515"/>
      <c r="H39" s="1497" t="s">
        <v>69</v>
      </c>
      <c r="I39" s="1497"/>
      <c r="J39" s="1516" t="s">
        <v>703</v>
      </c>
      <c r="K39" s="1516"/>
      <c r="L39" s="1516"/>
      <c r="M39" s="1516"/>
    </row>
    <row r="40" spans="1:34" ht="23.85" customHeight="1">
      <c r="A40" s="315"/>
      <c r="B40" s="1497" t="s">
        <v>708</v>
      </c>
      <c r="C40" s="1497"/>
      <c r="D40" s="1517" t="s">
        <v>589</v>
      </c>
      <c r="E40" s="1517"/>
      <c r="F40" s="1517"/>
      <c r="G40" s="1517"/>
      <c r="H40" s="1497" t="s">
        <v>708</v>
      </c>
      <c r="I40" s="1497"/>
      <c r="J40" s="1518" t="s">
        <v>704</v>
      </c>
      <c r="K40" s="1518"/>
      <c r="L40" s="1518"/>
      <c r="M40" s="1518"/>
    </row>
    <row r="41" spans="1:34" ht="23.85" customHeight="1">
      <c r="A41" s="315"/>
      <c r="B41" s="1497" t="s">
        <v>69</v>
      </c>
      <c r="C41" s="1497"/>
      <c r="D41" s="1517" t="s">
        <v>591</v>
      </c>
      <c r="E41" s="1517"/>
      <c r="F41" s="1517"/>
      <c r="G41" s="1517"/>
      <c r="H41" s="1493" t="s">
        <v>708</v>
      </c>
      <c r="I41" s="1494"/>
      <c r="J41" s="1559" t="s">
        <v>894</v>
      </c>
      <c r="K41" s="1560"/>
      <c r="L41" s="1560"/>
      <c r="M41" s="1561"/>
    </row>
    <row r="42" spans="1:34" ht="24" customHeight="1">
      <c r="A42" s="315"/>
      <c r="B42" s="1497" t="s">
        <v>708</v>
      </c>
      <c r="C42" s="1497"/>
      <c r="D42" s="1517" t="s">
        <v>705</v>
      </c>
      <c r="E42" s="1517"/>
      <c r="F42" s="1517"/>
      <c r="G42" s="1517"/>
      <c r="H42" s="1490"/>
      <c r="I42" s="1491"/>
      <c r="J42" s="1580" t="s">
        <v>895</v>
      </c>
      <c r="K42" s="1581"/>
      <c r="L42" s="1581"/>
      <c r="M42" s="1582"/>
    </row>
    <row r="43" spans="1:34" ht="24" customHeight="1">
      <c r="A43" s="315"/>
      <c r="B43" s="1497" t="s">
        <v>69</v>
      </c>
      <c r="C43" s="1497"/>
      <c r="D43" s="1517" t="s">
        <v>706</v>
      </c>
      <c r="E43" s="1517"/>
      <c r="F43" s="1517"/>
      <c r="G43" s="1517"/>
      <c r="H43" s="1495"/>
      <c r="I43" s="1496"/>
      <c r="J43" s="1556"/>
      <c r="K43" s="1557"/>
      <c r="L43" s="1557"/>
      <c r="M43" s="1558"/>
    </row>
    <row r="44" spans="1:34" ht="250.5" customHeight="1">
      <c r="A44" s="315"/>
      <c r="B44" s="1578" t="s">
        <v>707</v>
      </c>
      <c r="C44" s="1579"/>
      <c r="D44" s="1579"/>
      <c r="E44" s="1579"/>
      <c r="F44" s="1579"/>
      <c r="G44" s="1579"/>
      <c r="H44" s="1579"/>
      <c r="I44" s="1579"/>
      <c r="J44" s="1579"/>
      <c r="K44" s="1579"/>
      <c r="L44" s="1579"/>
      <c r="M44" s="1579"/>
    </row>
    <row r="45" spans="1:34" ht="20.100000000000001" customHeight="1"/>
  </sheetData>
  <mergeCells count="63">
    <mergeCell ref="B44:M44"/>
    <mergeCell ref="B41:C41"/>
    <mergeCell ref="D41:G41"/>
    <mergeCell ref="H41:I43"/>
    <mergeCell ref="B42:C42"/>
    <mergeCell ref="D42:G42"/>
    <mergeCell ref="B43:C43"/>
    <mergeCell ref="D43:G43"/>
    <mergeCell ref="J41:M41"/>
    <mergeCell ref="J42:M43"/>
    <mergeCell ref="B39:C39"/>
    <mergeCell ref="D39:G39"/>
    <mergeCell ref="H39:I39"/>
    <mergeCell ref="J39:M39"/>
    <mergeCell ref="B40:C40"/>
    <mergeCell ref="D40:G40"/>
    <mergeCell ref="H40:I40"/>
    <mergeCell ref="J40:M40"/>
    <mergeCell ref="B34:M34"/>
    <mergeCell ref="B35:M35"/>
    <mergeCell ref="B38:C38"/>
    <mergeCell ref="D38:G38"/>
    <mergeCell ref="H38:I38"/>
    <mergeCell ref="J38:M38"/>
    <mergeCell ref="B31:C31"/>
    <mergeCell ref="D31:G31"/>
    <mergeCell ref="H31:I31"/>
    <mergeCell ref="J31:M31"/>
    <mergeCell ref="B32:C32"/>
    <mergeCell ref="D32:G32"/>
    <mergeCell ref="H32:I33"/>
    <mergeCell ref="B33:C33"/>
    <mergeCell ref="D33:G33"/>
    <mergeCell ref="J32:M32"/>
    <mergeCell ref="J33:M33"/>
    <mergeCell ref="B23:F23"/>
    <mergeCell ref="G23:J23"/>
    <mergeCell ref="B27:J27"/>
    <mergeCell ref="B30:C30"/>
    <mergeCell ref="D30:G30"/>
    <mergeCell ref="H30:I30"/>
    <mergeCell ref="J30:M30"/>
    <mergeCell ref="B20:F20"/>
    <mergeCell ref="G20:J20"/>
    <mergeCell ref="B21:F21"/>
    <mergeCell ref="G21:J21"/>
    <mergeCell ref="B22:F22"/>
    <mergeCell ref="G22:J22"/>
    <mergeCell ref="B17:K17"/>
    <mergeCell ref="B3:N3"/>
    <mergeCell ref="B6:G6"/>
    <mergeCell ref="B8:E8"/>
    <mergeCell ref="F8:K8"/>
    <mergeCell ref="B9:E12"/>
    <mergeCell ref="F9:K9"/>
    <mergeCell ref="F10:K10"/>
    <mergeCell ref="F11:K11"/>
    <mergeCell ref="F12:K12"/>
    <mergeCell ref="B13:E16"/>
    <mergeCell ref="F13:K13"/>
    <mergeCell ref="F14:K14"/>
    <mergeCell ref="F15:K15"/>
    <mergeCell ref="F16:K16"/>
  </mergeCells>
  <phoneticPr fontId="4"/>
  <dataValidations count="1">
    <dataValidation type="list" allowBlank="1" showInputMessage="1" showErrorMessage="1" prompt="該当する場合「○」を記載" sqref="C32:C33 B31:B33 H31:I33 C40:C43 B39:B43 H39:H41 I39:I40">
      <formula1>"　,○,"</formula1>
    </dataValidation>
  </dataValidations>
  <printOptions horizontalCentered="1"/>
  <pageMargins left="0.59055118110236227" right="0.31496062992125984" top="0.55118110236220474" bottom="0.15748031496062992" header="0.31496062992125984" footer="0.31496062992125984"/>
  <pageSetup paperSize="9" scale="75" fitToHeight="0" orientation="portrait" r:id="rId1"/>
  <rowBreaks count="1" manualBreakCount="1">
    <brk id="28" max="1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245"/>
  <sheetViews>
    <sheetView view="pageBreakPreview" zoomScale="69" zoomScaleNormal="98" zoomScaleSheetLayoutView="69" workbookViewId="0">
      <selection activeCell="M21" sqref="M21:M22"/>
    </sheetView>
  </sheetViews>
  <sheetFormatPr defaultColWidth="9" defaultRowHeight="16.5"/>
  <cols>
    <col min="1" max="1" width="7.375" style="553" customWidth="1"/>
    <col min="2" max="2" width="9.375" style="553" customWidth="1"/>
    <col min="3" max="3" width="9.25" style="553" customWidth="1"/>
    <col min="4" max="5" width="24.625" style="553" customWidth="1"/>
    <col min="6" max="6" width="9.375" style="553" customWidth="1"/>
    <col min="7" max="7" width="8.125" style="553" customWidth="1"/>
    <col min="8" max="8" width="29" style="553" customWidth="1"/>
    <col min="9" max="9" width="10.875" style="553" customWidth="1"/>
    <col min="10" max="16" width="19.125" style="553" customWidth="1"/>
    <col min="17" max="17" width="6.125" style="554" bestFit="1" customWidth="1"/>
    <col min="18" max="18" width="11.375" style="554" customWidth="1"/>
    <col min="19" max="19" width="59.125" style="554" customWidth="1"/>
    <col min="20" max="20" width="36" style="553" customWidth="1"/>
    <col min="21" max="21" width="33" style="553" customWidth="1"/>
    <col min="22" max="22" width="31.75" style="553" customWidth="1"/>
    <col min="23" max="23" width="64.25" style="553" customWidth="1"/>
    <col min="24" max="25" width="9" style="553"/>
    <col min="26" max="26" width="106.125" style="553" customWidth="1"/>
    <col min="27" max="16384" width="9" style="553"/>
  </cols>
  <sheetData>
    <row r="1" spans="1:26" ht="42.75" customHeight="1">
      <c r="A1" s="1596"/>
      <c r="B1" s="1596"/>
      <c r="C1" s="1596"/>
      <c r="D1" s="1596"/>
      <c r="E1" s="1596"/>
      <c r="F1" s="1596"/>
      <c r="G1" s="1596"/>
      <c r="H1" s="1596"/>
      <c r="I1" s="1596"/>
      <c r="J1" s="1596"/>
      <c r="K1" s="588"/>
      <c r="L1" s="588"/>
      <c r="M1" s="588"/>
      <c r="N1" s="588"/>
      <c r="O1" s="588"/>
      <c r="P1" s="588"/>
      <c r="Q1" s="1597" t="s">
        <v>1167</v>
      </c>
      <c r="R1" s="1597"/>
      <c r="S1" s="1597"/>
      <c r="T1" s="1597"/>
      <c r="U1" s="1598"/>
      <c r="V1" s="1586" t="s">
        <v>1168</v>
      </c>
      <c r="W1" s="1588" t="s">
        <v>1169</v>
      </c>
      <c r="X1" s="589" t="s">
        <v>1170</v>
      </c>
      <c r="Y1" s="590"/>
      <c r="Z1" s="591"/>
    </row>
    <row r="2" spans="1:26" ht="33">
      <c r="A2" s="584" t="s">
        <v>1166</v>
      </c>
      <c r="B2" s="582" t="s">
        <v>1165</v>
      </c>
      <c r="C2" s="584" t="s">
        <v>1164</v>
      </c>
      <c r="D2" s="582" t="s">
        <v>1163</v>
      </c>
      <c r="E2" s="585" t="s">
        <v>1162</v>
      </c>
      <c r="F2" s="1589" t="s">
        <v>1171</v>
      </c>
      <c r="G2" s="1590"/>
      <c r="H2" s="1590"/>
      <c r="I2" s="1590"/>
      <c r="J2" s="1591"/>
      <c r="K2" s="584" t="s">
        <v>1161</v>
      </c>
      <c r="L2" s="584" t="s">
        <v>1160</v>
      </c>
      <c r="M2" s="583" t="s">
        <v>1159</v>
      </c>
      <c r="N2" s="584" t="s">
        <v>1158</v>
      </c>
      <c r="O2" s="592"/>
      <c r="P2" s="584" t="s">
        <v>1172</v>
      </c>
      <c r="Q2" s="565" t="s">
        <v>1157</v>
      </c>
      <c r="R2" s="561" t="s">
        <v>741</v>
      </c>
      <c r="S2" s="1592" t="s">
        <v>1173</v>
      </c>
      <c r="T2" s="1593"/>
      <c r="U2" s="561" t="s">
        <v>1174</v>
      </c>
      <c r="V2" s="1587"/>
      <c r="W2" s="1588"/>
      <c r="X2" s="569" t="s">
        <v>1175</v>
      </c>
      <c r="Z2" s="568"/>
    </row>
    <row r="3" spans="1:26" ht="18" customHeight="1">
      <c r="A3" s="580" t="s">
        <v>1156</v>
      </c>
      <c r="B3" s="578" t="s">
        <v>447</v>
      </c>
      <c r="C3" s="581" t="s">
        <v>447</v>
      </c>
      <c r="D3" s="578" t="s">
        <v>1155</v>
      </c>
      <c r="E3" s="578" t="s">
        <v>1154</v>
      </c>
      <c r="F3" s="581" t="s">
        <v>1153</v>
      </c>
      <c r="G3" s="593" t="s">
        <v>1047</v>
      </c>
      <c r="H3" s="594" t="s">
        <v>1045</v>
      </c>
      <c r="I3" s="595"/>
      <c r="J3" s="595"/>
      <c r="K3" s="596" t="s">
        <v>1152</v>
      </c>
      <c r="L3" s="580" t="s">
        <v>1151</v>
      </c>
      <c r="M3" s="579">
        <v>1</v>
      </c>
      <c r="N3" s="580" t="s">
        <v>1150</v>
      </c>
      <c r="P3" s="597" t="s">
        <v>1176</v>
      </c>
      <c r="Q3" s="598">
        <v>200</v>
      </c>
      <c r="R3" s="560" t="s">
        <v>1022</v>
      </c>
      <c r="S3" s="560" t="s">
        <v>1177</v>
      </c>
      <c r="T3" s="560" t="s">
        <v>1177</v>
      </c>
      <c r="U3" s="560" t="s">
        <v>1149</v>
      </c>
      <c r="V3" s="573"/>
      <c r="X3" s="599" t="s">
        <v>1178</v>
      </c>
      <c r="Y3" s="600"/>
      <c r="Z3" s="601"/>
    </row>
    <row r="4" spans="1:26" ht="18" customHeight="1">
      <c r="A4" s="570" t="s">
        <v>1148</v>
      </c>
      <c r="B4" s="577"/>
      <c r="C4" s="567" t="s">
        <v>1147</v>
      </c>
      <c r="D4" s="572" t="s">
        <v>1146</v>
      </c>
      <c r="E4" s="572" t="s">
        <v>1145</v>
      </c>
      <c r="F4" s="567" t="s">
        <v>1144</v>
      </c>
      <c r="G4" s="559" t="s">
        <v>1043</v>
      </c>
      <c r="H4" s="602" t="s">
        <v>1041</v>
      </c>
      <c r="I4" s="603"/>
      <c r="J4" s="603"/>
      <c r="K4" s="604" t="s">
        <v>1143</v>
      </c>
      <c r="L4" s="567" t="s">
        <v>1142</v>
      </c>
      <c r="M4" s="575">
        <v>2</v>
      </c>
      <c r="N4" s="567" t="s">
        <v>1141</v>
      </c>
      <c r="P4" s="597" t="s">
        <v>1176</v>
      </c>
      <c r="Q4" s="598">
        <v>300</v>
      </c>
      <c r="R4" s="560" t="s">
        <v>1022</v>
      </c>
      <c r="S4" s="560" t="s">
        <v>1179</v>
      </c>
      <c r="T4" s="560" t="s">
        <v>1179</v>
      </c>
      <c r="U4" s="560" t="s">
        <v>1140</v>
      </c>
      <c r="V4" s="573"/>
      <c r="X4" s="569" t="s">
        <v>1180</v>
      </c>
      <c r="Z4" s="568"/>
    </row>
    <row r="5" spans="1:26" ht="18" customHeight="1">
      <c r="C5" s="570" t="s">
        <v>1139</v>
      </c>
      <c r="D5" s="572" t="s">
        <v>1138</v>
      </c>
      <c r="E5" s="572" t="s">
        <v>1137</v>
      </c>
      <c r="F5" s="576" t="s">
        <v>1136</v>
      </c>
      <c r="G5" s="605" t="s">
        <v>1039</v>
      </c>
      <c r="H5" s="606" t="s">
        <v>1036</v>
      </c>
      <c r="I5" s="607"/>
      <c r="J5" s="607"/>
      <c r="K5" s="574"/>
      <c r="L5" s="567" t="s">
        <v>1135</v>
      </c>
      <c r="M5" s="574"/>
      <c r="N5" s="567" t="s">
        <v>1134</v>
      </c>
      <c r="P5" s="597" t="s">
        <v>1176</v>
      </c>
      <c r="Q5" s="608"/>
      <c r="R5" s="573"/>
      <c r="S5" s="573"/>
      <c r="T5" s="573"/>
      <c r="U5" s="573"/>
      <c r="V5" s="573"/>
      <c r="X5" s="569" t="s">
        <v>1181</v>
      </c>
      <c r="Z5" s="568"/>
    </row>
    <row r="6" spans="1:26" ht="18" customHeight="1">
      <c r="D6" s="572" t="s">
        <v>1133</v>
      </c>
      <c r="E6" s="572" t="s">
        <v>1132</v>
      </c>
      <c r="F6" s="609"/>
      <c r="G6" s="610"/>
      <c r="H6" s="611"/>
      <c r="I6" s="611"/>
      <c r="J6" s="612"/>
      <c r="K6" s="568"/>
      <c r="L6" s="567" t="s">
        <v>1131</v>
      </c>
      <c r="N6" s="567" t="s">
        <v>1130</v>
      </c>
      <c r="P6" s="597" t="s">
        <v>1176</v>
      </c>
      <c r="Q6" s="598">
        <v>1</v>
      </c>
      <c r="R6" s="560" t="s">
        <v>1088</v>
      </c>
      <c r="S6" s="560" t="s">
        <v>1182</v>
      </c>
      <c r="T6" s="560" t="s">
        <v>1183</v>
      </c>
      <c r="U6" s="560" t="s">
        <v>1129</v>
      </c>
      <c r="V6" s="613"/>
      <c r="X6" s="569" t="s">
        <v>1184</v>
      </c>
      <c r="Z6" s="568"/>
    </row>
    <row r="7" spans="1:26" ht="18" customHeight="1">
      <c r="D7" s="571" t="s">
        <v>1128</v>
      </c>
      <c r="E7" s="567" t="s">
        <v>1127</v>
      </c>
      <c r="F7" s="569"/>
      <c r="K7" s="568"/>
      <c r="L7" s="567" t="s">
        <v>1126</v>
      </c>
      <c r="N7" s="567" t="s">
        <v>1185</v>
      </c>
      <c r="P7" s="597" t="s">
        <v>1176</v>
      </c>
      <c r="Q7" s="598">
        <v>2</v>
      </c>
      <c r="R7" s="560" t="s">
        <v>1088</v>
      </c>
      <c r="S7" s="560" t="s">
        <v>1182</v>
      </c>
      <c r="T7" s="560" t="s">
        <v>1186</v>
      </c>
      <c r="U7" s="560" t="s">
        <v>1125</v>
      </c>
      <c r="V7" s="613"/>
      <c r="X7" s="569" t="s">
        <v>1187</v>
      </c>
      <c r="Z7" s="568"/>
    </row>
    <row r="8" spans="1:26" ht="18" customHeight="1">
      <c r="E8" s="567" t="s">
        <v>1124</v>
      </c>
      <c r="F8" s="569"/>
      <c r="K8" s="568"/>
      <c r="L8" s="567" t="s">
        <v>1123</v>
      </c>
      <c r="N8" s="567" t="s">
        <v>1188</v>
      </c>
      <c r="P8" s="597" t="s">
        <v>1176</v>
      </c>
      <c r="Q8" s="598">
        <v>3</v>
      </c>
      <c r="R8" s="560" t="s">
        <v>1088</v>
      </c>
      <c r="S8" s="560" t="s">
        <v>1024</v>
      </c>
      <c r="T8" s="560" t="s">
        <v>1024</v>
      </c>
      <c r="U8" s="560" t="s">
        <v>1189</v>
      </c>
      <c r="V8" s="613"/>
      <c r="X8" s="569"/>
      <c r="Z8" s="568"/>
    </row>
    <row r="9" spans="1:26" ht="18" customHeight="1">
      <c r="E9" s="567" t="s">
        <v>1122</v>
      </c>
      <c r="F9" s="569"/>
      <c r="K9" s="568"/>
      <c r="L9" s="567" t="s">
        <v>1121</v>
      </c>
      <c r="N9" s="566" t="s">
        <v>1190</v>
      </c>
      <c r="P9" s="597" t="s">
        <v>1176</v>
      </c>
      <c r="Q9" s="598">
        <v>4</v>
      </c>
      <c r="R9" s="560" t="s">
        <v>1088</v>
      </c>
      <c r="S9" s="560" t="s">
        <v>1191</v>
      </c>
      <c r="T9" s="560" t="s">
        <v>1192</v>
      </c>
      <c r="U9" s="560" t="s">
        <v>1120</v>
      </c>
      <c r="V9" s="613"/>
      <c r="X9" s="599" t="s">
        <v>1119</v>
      </c>
      <c r="Y9" s="600"/>
      <c r="Z9" s="601"/>
    </row>
    <row r="10" spans="1:26" ht="18" customHeight="1">
      <c r="E10" s="567" t="s">
        <v>1118</v>
      </c>
      <c r="F10" s="569"/>
      <c r="K10" s="568"/>
      <c r="L10" s="567" t="s">
        <v>1117</v>
      </c>
      <c r="N10" s="566"/>
      <c r="P10" s="597" t="s">
        <v>1176</v>
      </c>
      <c r="Q10" s="598">
        <v>5</v>
      </c>
      <c r="R10" s="560" t="s">
        <v>1088</v>
      </c>
      <c r="S10" s="560" t="s">
        <v>1191</v>
      </c>
      <c r="T10" s="560" t="s">
        <v>1192</v>
      </c>
      <c r="U10" s="560" t="s">
        <v>1116</v>
      </c>
      <c r="V10" s="613"/>
      <c r="X10" s="614" t="s">
        <v>1115</v>
      </c>
      <c r="Y10" s="615"/>
      <c r="Z10" s="616"/>
    </row>
    <row r="11" spans="1:26" ht="18" customHeight="1">
      <c r="E11" s="570" t="s">
        <v>1114</v>
      </c>
      <c r="F11" s="569"/>
      <c r="K11" s="568"/>
      <c r="L11" s="567" t="s">
        <v>1113</v>
      </c>
      <c r="P11" s="597" t="s">
        <v>1176</v>
      </c>
      <c r="Q11" s="598">
        <v>6</v>
      </c>
      <c r="R11" s="560" t="s">
        <v>1088</v>
      </c>
      <c r="S11" s="560" t="s">
        <v>1191</v>
      </c>
      <c r="T11" s="560" t="s">
        <v>1192</v>
      </c>
      <c r="U11" s="560" t="s">
        <v>1112</v>
      </c>
      <c r="V11" s="613"/>
      <c r="X11" s="617" t="s">
        <v>1111</v>
      </c>
      <c r="Y11" s="618"/>
      <c r="Z11" s="619"/>
    </row>
    <row r="12" spans="1:26" ht="18" customHeight="1">
      <c r="L12" s="567" t="s">
        <v>1110</v>
      </c>
      <c r="P12" s="597" t="s">
        <v>1176</v>
      </c>
      <c r="Q12" s="598">
        <v>7</v>
      </c>
      <c r="R12" s="560" t="s">
        <v>1088</v>
      </c>
      <c r="S12" s="560" t="s">
        <v>1191</v>
      </c>
      <c r="T12" s="560" t="s">
        <v>0</v>
      </c>
      <c r="U12" s="560" t="s">
        <v>1109</v>
      </c>
      <c r="V12" s="613"/>
      <c r="X12" s="620" t="s">
        <v>1193</v>
      </c>
      <c r="Y12" s="621"/>
      <c r="Z12" s="622"/>
    </row>
    <row r="13" spans="1:26" ht="18" customHeight="1">
      <c r="L13" s="567" t="s">
        <v>1108</v>
      </c>
      <c r="P13" s="597" t="s">
        <v>1176</v>
      </c>
      <c r="Q13" s="598">
        <v>8</v>
      </c>
      <c r="R13" s="560" t="s">
        <v>1088</v>
      </c>
      <c r="S13" s="560" t="s">
        <v>1191</v>
      </c>
      <c r="T13" s="560" t="s">
        <v>0</v>
      </c>
      <c r="U13" s="560" t="s">
        <v>1107</v>
      </c>
      <c r="V13" s="613"/>
      <c r="X13" s="620" t="s">
        <v>1194</v>
      </c>
      <c r="Y13" s="621"/>
      <c r="Z13" s="622"/>
    </row>
    <row r="14" spans="1:26" ht="18" customHeight="1">
      <c r="L14" s="567" t="s">
        <v>1106</v>
      </c>
      <c r="P14" s="597" t="s">
        <v>1176</v>
      </c>
      <c r="Q14" s="598">
        <v>9</v>
      </c>
      <c r="R14" s="560" t="s">
        <v>1088</v>
      </c>
      <c r="S14" s="560" t="s">
        <v>1191</v>
      </c>
      <c r="T14" s="560" t="s">
        <v>0</v>
      </c>
      <c r="U14" s="560" t="s">
        <v>1105</v>
      </c>
      <c r="V14" s="613"/>
      <c r="X14" s="620" t="s">
        <v>1104</v>
      </c>
      <c r="Y14" s="621"/>
      <c r="Z14" s="622"/>
    </row>
    <row r="15" spans="1:26" ht="18" customHeight="1">
      <c r="L15" s="566" t="s">
        <v>1103</v>
      </c>
      <c r="P15" s="597" t="s">
        <v>1176</v>
      </c>
      <c r="Q15" s="598">
        <v>10</v>
      </c>
      <c r="R15" s="560" t="s">
        <v>1088</v>
      </c>
      <c r="S15" s="560" t="s">
        <v>1191</v>
      </c>
      <c r="T15" s="560" t="s">
        <v>1</v>
      </c>
      <c r="U15" s="560" t="s">
        <v>1102</v>
      </c>
      <c r="V15" s="613"/>
      <c r="X15" s="620" t="s">
        <v>1195</v>
      </c>
      <c r="Y15" s="621"/>
      <c r="Z15" s="622"/>
    </row>
    <row r="16" spans="1:26" ht="18" customHeight="1">
      <c r="P16" s="597" t="s">
        <v>1176</v>
      </c>
      <c r="Q16" s="598">
        <v>11</v>
      </c>
      <c r="R16" s="560" t="s">
        <v>1088</v>
      </c>
      <c r="S16" s="560" t="s">
        <v>1191</v>
      </c>
      <c r="T16" s="560" t="s">
        <v>1</v>
      </c>
      <c r="U16" s="560" t="s">
        <v>1101</v>
      </c>
      <c r="V16" s="613"/>
      <c r="X16" s="569"/>
      <c r="Y16" s="615"/>
      <c r="Z16" s="616"/>
    </row>
    <row r="17" spans="1:26" ht="18" customHeight="1">
      <c r="A17" s="623" t="s">
        <v>1196</v>
      </c>
      <c r="B17" s="624" t="s">
        <v>1197</v>
      </c>
      <c r="C17" s="1594" t="s">
        <v>1198</v>
      </c>
      <c r="D17" s="1594"/>
      <c r="E17" s="1594"/>
      <c r="F17" s="1594"/>
      <c r="G17" s="1595"/>
      <c r="H17" s="624" t="s">
        <v>1199</v>
      </c>
      <c r="P17" s="597" t="s">
        <v>1176</v>
      </c>
      <c r="Q17" s="598">
        <v>12</v>
      </c>
      <c r="R17" s="560" t="s">
        <v>1088</v>
      </c>
      <c r="S17" s="560" t="s">
        <v>1191</v>
      </c>
      <c r="T17" s="560" t="s">
        <v>1</v>
      </c>
      <c r="U17" s="560" t="s">
        <v>1100</v>
      </c>
      <c r="V17" s="613"/>
      <c r="X17" s="614" t="s">
        <v>1099</v>
      </c>
      <c r="Z17" s="568"/>
    </row>
    <row r="18" spans="1:26" ht="18" customHeight="1">
      <c r="A18" s="597">
        <v>1</v>
      </c>
      <c r="B18" s="597" t="s">
        <v>1200</v>
      </c>
      <c r="C18" s="597" t="s">
        <v>1201</v>
      </c>
      <c r="D18" s="597"/>
      <c r="E18" s="597"/>
      <c r="F18" s="597"/>
      <c r="G18" s="625"/>
      <c r="H18" s="597">
        <v>0.5</v>
      </c>
      <c r="P18" s="597" t="s">
        <v>1176</v>
      </c>
      <c r="Q18" s="598">
        <v>13</v>
      </c>
      <c r="R18" s="560" t="s">
        <v>1088</v>
      </c>
      <c r="S18" s="560" t="s">
        <v>1191</v>
      </c>
      <c r="T18" s="560" t="s">
        <v>2</v>
      </c>
      <c r="U18" s="560" t="s">
        <v>1098</v>
      </c>
      <c r="V18" s="613"/>
      <c r="X18" s="617" t="s">
        <v>1202</v>
      </c>
      <c r="Y18" s="615"/>
      <c r="Z18" s="616"/>
    </row>
    <row r="19" spans="1:26" ht="18" customHeight="1">
      <c r="A19" s="597">
        <v>2</v>
      </c>
      <c r="B19" s="597" t="s">
        <v>1203</v>
      </c>
      <c r="C19" s="597" t="s">
        <v>1201</v>
      </c>
      <c r="D19" s="597"/>
      <c r="E19" s="597"/>
      <c r="F19" s="597"/>
      <c r="G19" s="625"/>
      <c r="H19" s="597">
        <v>1</v>
      </c>
      <c r="P19" s="597" t="s">
        <v>1176</v>
      </c>
      <c r="Q19" s="598">
        <v>14</v>
      </c>
      <c r="R19" s="560" t="s">
        <v>1088</v>
      </c>
      <c r="S19" s="560" t="s">
        <v>1191</v>
      </c>
      <c r="T19" s="560" t="s">
        <v>2</v>
      </c>
      <c r="U19" s="560" t="s">
        <v>1097</v>
      </c>
      <c r="V19" s="613"/>
      <c r="X19" s="620" t="s">
        <v>1204</v>
      </c>
      <c r="Y19" s="615"/>
      <c r="Z19" s="616"/>
    </row>
    <row r="20" spans="1:26" ht="18" customHeight="1">
      <c r="A20" s="597">
        <v>3</v>
      </c>
      <c r="B20" s="597" t="s">
        <v>1205</v>
      </c>
      <c r="C20" s="597" t="s">
        <v>1206</v>
      </c>
      <c r="D20" s="597" t="s">
        <v>1207</v>
      </c>
      <c r="E20" s="597" t="s">
        <v>1208</v>
      </c>
      <c r="F20" s="597" t="s">
        <v>1209</v>
      </c>
      <c r="G20" s="625" t="s">
        <v>1210</v>
      </c>
      <c r="H20" s="597">
        <v>1.5</v>
      </c>
      <c r="P20" s="597" t="s">
        <v>1176</v>
      </c>
      <c r="Q20" s="598">
        <v>15</v>
      </c>
      <c r="R20" s="560" t="s">
        <v>1088</v>
      </c>
      <c r="S20" s="560" t="s">
        <v>1191</v>
      </c>
      <c r="T20" s="560" t="s">
        <v>2</v>
      </c>
      <c r="U20" s="560" t="s">
        <v>1096</v>
      </c>
      <c r="V20" s="613"/>
      <c r="X20" s="620" t="s">
        <v>1194</v>
      </c>
      <c r="Z20" s="568"/>
    </row>
    <row r="21" spans="1:26" ht="18" customHeight="1">
      <c r="A21" s="597">
        <v>4</v>
      </c>
      <c r="B21" s="597" t="s">
        <v>1211</v>
      </c>
      <c r="C21" s="597" t="s">
        <v>1201</v>
      </c>
      <c r="D21" s="597"/>
      <c r="E21" s="597"/>
      <c r="F21" s="597"/>
      <c r="G21" s="625"/>
      <c r="H21" s="597">
        <v>2</v>
      </c>
      <c r="P21" s="597" t="s">
        <v>1176</v>
      </c>
      <c r="Q21" s="598">
        <v>16</v>
      </c>
      <c r="R21" s="560" t="s">
        <v>1088</v>
      </c>
      <c r="S21" s="560" t="s">
        <v>1191</v>
      </c>
      <c r="T21" s="560" t="s">
        <v>1212</v>
      </c>
      <c r="U21" s="560" t="s">
        <v>1095</v>
      </c>
      <c r="V21" s="613"/>
      <c r="X21" s="1583" t="s">
        <v>1213</v>
      </c>
      <c r="Y21" s="1584"/>
      <c r="Z21" s="1585"/>
    </row>
    <row r="22" spans="1:26" ht="18" customHeight="1">
      <c r="A22" s="597">
        <v>5</v>
      </c>
      <c r="B22" s="597" t="s">
        <v>1214</v>
      </c>
      <c r="C22" s="597" t="s">
        <v>1201</v>
      </c>
      <c r="D22" s="597"/>
      <c r="E22" s="597"/>
      <c r="F22" s="597"/>
      <c r="G22" s="625"/>
      <c r="H22" s="597">
        <v>2.5</v>
      </c>
      <c r="P22" s="597" t="s">
        <v>1176</v>
      </c>
      <c r="Q22" s="598">
        <v>17</v>
      </c>
      <c r="R22" s="560" t="s">
        <v>1088</v>
      </c>
      <c r="S22" s="560" t="s">
        <v>1215</v>
      </c>
      <c r="T22" s="560" t="s">
        <v>1215</v>
      </c>
      <c r="U22" s="560" t="s">
        <v>1094</v>
      </c>
      <c r="V22" s="613"/>
      <c r="X22" s="1583"/>
      <c r="Y22" s="1584"/>
      <c r="Z22" s="1585"/>
    </row>
    <row r="23" spans="1:26" ht="18" customHeight="1">
      <c r="A23" s="597">
        <v>6</v>
      </c>
      <c r="B23" s="597" t="s">
        <v>1216</v>
      </c>
      <c r="C23" s="597" t="s">
        <v>1201</v>
      </c>
      <c r="D23" s="597"/>
      <c r="E23" s="597"/>
      <c r="F23" s="597"/>
      <c r="G23" s="625"/>
      <c r="H23" s="597">
        <v>3</v>
      </c>
      <c r="P23" s="597" t="s">
        <v>1176</v>
      </c>
      <c r="Q23" s="598">
        <v>18</v>
      </c>
      <c r="R23" s="560" t="s">
        <v>1088</v>
      </c>
      <c r="S23" s="560" t="s">
        <v>1215</v>
      </c>
      <c r="T23" s="560" t="s">
        <v>1215</v>
      </c>
      <c r="U23" s="560" t="s">
        <v>1093</v>
      </c>
      <c r="V23" s="626"/>
      <c r="W23" s="627"/>
      <c r="X23" s="569"/>
      <c r="Y23" s="615"/>
      <c r="Z23" s="616"/>
    </row>
    <row r="24" spans="1:26" ht="18" customHeight="1">
      <c r="A24" s="597">
        <v>7</v>
      </c>
      <c r="H24" s="597">
        <v>3.5</v>
      </c>
      <c r="P24" s="597" t="s">
        <v>1176</v>
      </c>
      <c r="Q24" s="598">
        <v>19</v>
      </c>
      <c r="R24" s="560" t="s">
        <v>1088</v>
      </c>
      <c r="S24" s="560" t="s">
        <v>1215</v>
      </c>
      <c r="T24" s="560" t="s">
        <v>1215</v>
      </c>
      <c r="U24" s="560" t="s">
        <v>1092</v>
      </c>
      <c r="V24" s="613"/>
      <c r="X24" s="617" t="s">
        <v>1217</v>
      </c>
      <c r="Y24" s="615"/>
      <c r="Z24" s="616"/>
    </row>
    <row r="25" spans="1:26" ht="18" customHeight="1">
      <c r="A25" s="597">
        <v>8</v>
      </c>
      <c r="H25" s="597">
        <v>4</v>
      </c>
      <c r="P25" s="597" t="s">
        <v>1176</v>
      </c>
      <c r="Q25" s="598">
        <v>20</v>
      </c>
      <c r="R25" s="560" t="s">
        <v>1088</v>
      </c>
      <c r="S25" s="560" t="s">
        <v>1215</v>
      </c>
      <c r="T25" s="560" t="s">
        <v>1215</v>
      </c>
      <c r="U25" s="560" t="s">
        <v>1091</v>
      </c>
      <c r="V25" s="613"/>
      <c r="X25" s="620" t="s">
        <v>1218</v>
      </c>
      <c r="Y25" s="615"/>
      <c r="Z25" s="616"/>
    </row>
    <row r="26" spans="1:26" ht="18" customHeight="1">
      <c r="A26" s="597">
        <v>9</v>
      </c>
      <c r="H26" s="597">
        <v>4.5</v>
      </c>
      <c r="P26" s="597" t="s">
        <v>1176</v>
      </c>
      <c r="Q26" s="598">
        <v>21</v>
      </c>
      <c r="R26" s="560" t="s">
        <v>1088</v>
      </c>
      <c r="S26" s="560" t="s">
        <v>1215</v>
      </c>
      <c r="T26" s="560" t="s">
        <v>1215</v>
      </c>
      <c r="U26" s="560" t="s">
        <v>1090</v>
      </c>
      <c r="V26" s="613"/>
      <c r="X26" s="620" t="s">
        <v>1219</v>
      </c>
      <c r="Y26" s="615"/>
      <c r="Z26" s="616"/>
    </row>
    <row r="27" spans="1:26" ht="18" customHeight="1">
      <c r="A27" s="597">
        <v>10</v>
      </c>
      <c r="H27" s="597">
        <v>5</v>
      </c>
      <c r="P27" s="597" t="s">
        <v>1176</v>
      </c>
      <c r="Q27" s="598">
        <v>22</v>
      </c>
      <c r="R27" s="560" t="s">
        <v>1088</v>
      </c>
      <c r="S27" s="560" t="s">
        <v>1215</v>
      </c>
      <c r="T27" s="560" t="s">
        <v>1215</v>
      </c>
      <c r="U27" s="560" t="s">
        <v>1089</v>
      </c>
      <c r="V27" s="613"/>
      <c r="X27" s="620" t="s">
        <v>1220</v>
      </c>
      <c r="Y27" s="615"/>
      <c r="Z27" s="616"/>
    </row>
    <row r="28" spans="1:26" ht="18" customHeight="1">
      <c r="A28" s="597">
        <v>11</v>
      </c>
      <c r="H28" s="597">
        <v>5.5</v>
      </c>
      <c r="P28" s="597" t="s">
        <v>1176</v>
      </c>
      <c r="Q28" s="598">
        <v>23</v>
      </c>
      <c r="R28" s="560" t="s">
        <v>1088</v>
      </c>
      <c r="S28" s="560" t="s">
        <v>1215</v>
      </c>
      <c r="T28" s="560" t="s">
        <v>1215</v>
      </c>
      <c r="U28" s="560" t="s">
        <v>1087</v>
      </c>
      <c r="V28" s="613"/>
      <c r="X28" s="569"/>
      <c r="Y28" s="615"/>
      <c r="Z28" s="616"/>
    </row>
    <row r="29" spans="1:26" ht="18" customHeight="1">
      <c r="A29" s="597">
        <v>12</v>
      </c>
      <c r="H29" s="597">
        <v>6</v>
      </c>
      <c r="P29" s="597" t="s">
        <v>1176</v>
      </c>
      <c r="Q29" s="598">
        <v>24</v>
      </c>
      <c r="R29" s="560" t="s">
        <v>1049</v>
      </c>
      <c r="S29" s="560" t="s">
        <v>1221</v>
      </c>
      <c r="T29" s="560" t="s">
        <v>1222</v>
      </c>
      <c r="U29" s="560" t="s">
        <v>1086</v>
      </c>
      <c r="V29" s="613"/>
      <c r="X29" s="614" t="s">
        <v>1084</v>
      </c>
      <c r="Y29" s="615"/>
      <c r="Z29" s="616"/>
    </row>
    <row r="30" spans="1:26" ht="18" customHeight="1">
      <c r="H30" s="597">
        <v>6.5</v>
      </c>
      <c r="P30" s="597" t="s">
        <v>1176</v>
      </c>
      <c r="Q30" s="598">
        <v>25</v>
      </c>
      <c r="R30" s="560" t="s">
        <v>1049</v>
      </c>
      <c r="S30" s="560" t="s">
        <v>1221</v>
      </c>
      <c r="T30" s="560" t="s">
        <v>1222</v>
      </c>
      <c r="U30" s="560" t="s">
        <v>1085</v>
      </c>
      <c r="V30" s="613"/>
      <c r="X30" s="617" t="s">
        <v>1082</v>
      </c>
      <c r="Z30" s="568"/>
    </row>
    <row r="31" spans="1:26" ht="18" customHeight="1">
      <c r="H31" s="597">
        <v>7</v>
      </c>
      <c r="P31" s="597" t="s">
        <v>1176</v>
      </c>
      <c r="Q31" s="598">
        <v>26</v>
      </c>
      <c r="R31" s="560" t="s">
        <v>1049</v>
      </c>
      <c r="S31" s="560" t="s">
        <v>1221</v>
      </c>
      <c r="T31" s="560" t="s">
        <v>1222</v>
      </c>
      <c r="U31" s="560" t="s">
        <v>1083</v>
      </c>
      <c r="V31" s="613"/>
      <c r="X31" s="620" t="s">
        <v>1223</v>
      </c>
      <c r="Y31" s="615"/>
      <c r="Z31" s="616"/>
    </row>
    <row r="32" spans="1:26" ht="18" customHeight="1">
      <c r="H32" s="597">
        <v>7.5</v>
      </c>
      <c r="P32" s="597" t="s">
        <v>1176</v>
      </c>
      <c r="Q32" s="598">
        <v>27</v>
      </c>
      <c r="R32" s="560" t="s">
        <v>1049</v>
      </c>
      <c r="S32" s="560" t="s">
        <v>1221</v>
      </c>
      <c r="T32" s="560" t="s">
        <v>1222</v>
      </c>
      <c r="U32" s="560" t="s">
        <v>1081</v>
      </c>
      <c r="V32" s="613"/>
      <c r="X32" s="620" t="s">
        <v>1224</v>
      </c>
      <c r="Y32" s="618"/>
      <c r="Z32" s="619"/>
    </row>
    <row r="33" spans="8:26" ht="18" customHeight="1">
      <c r="H33" s="597">
        <v>8</v>
      </c>
      <c r="P33" s="597" t="s">
        <v>1176</v>
      </c>
      <c r="Q33" s="598">
        <v>28</v>
      </c>
      <c r="R33" s="560" t="s">
        <v>1049</v>
      </c>
      <c r="S33" s="560" t="s">
        <v>1221</v>
      </c>
      <c r="T33" s="560" t="s">
        <v>1186</v>
      </c>
      <c r="U33" s="560" t="s">
        <v>1080</v>
      </c>
      <c r="V33" s="613"/>
      <c r="X33" s="620" t="s">
        <v>1225</v>
      </c>
      <c r="Y33" s="615"/>
      <c r="Z33" s="616"/>
    </row>
    <row r="34" spans="8:26" ht="18" customHeight="1">
      <c r="H34" s="597">
        <v>8.5</v>
      </c>
      <c r="P34" s="597" t="s">
        <v>1176</v>
      </c>
      <c r="Q34" s="598">
        <v>29</v>
      </c>
      <c r="R34" s="560" t="s">
        <v>1049</v>
      </c>
      <c r="S34" s="560" t="s">
        <v>1226</v>
      </c>
      <c r="T34" s="560" t="s">
        <v>1024</v>
      </c>
      <c r="U34" s="560" t="s">
        <v>1079</v>
      </c>
      <c r="V34" s="613"/>
      <c r="W34" s="628"/>
      <c r="X34" s="629" t="s">
        <v>1227</v>
      </c>
      <c r="Y34" s="630"/>
      <c r="Z34" s="631"/>
    </row>
    <row r="35" spans="8:26" ht="18" customHeight="1">
      <c r="H35" s="597">
        <v>9</v>
      </c>
      <c r="P35" s="597" t="s">
        <v>1176</v>
      </c>
      <c r="Q35" s="598">
        <v>30</v>
      </c>
      <c r="R35" s="560" t="s">
        <v>1049</v>
      </c>
      <c r="S35" s="560" t="s">
        <v>1191</v>
      </c>
      <c r="T35" s="560" t="s">
        <v>1192</v>
      </c>
      <c r="U35" s="560" t="s">
        <v>1078</v>
      </c>
      <c r="V35" s="613"/>
    </row>
    <row r="36" spans="8:26" ht="18" customHeight="1">
      <c r="H36" s="597">
        <v>9.5</v>
      </c>
      <c r="P36" s="597" t="s">
        <v>1176</v>
      </c>
      <c r="Q36" s="598">
        <v>31</v>
      </c>
      <c r="R36" s="560" t="s">
        <v>1049</v>
      </c>
      <c r="S36" s="560" t="s">
        <v>1191</v>
      </c>
      <c r="T36" s="560" t="s">
        <v>0</v>
      </c>
      <c r="U36" s="560" t="s">
        <v>1077</v>
      </c>
      <c r="V36" s="613"/>
    </row>
    <row r="37" spans="8:26" ht="18" customHeight="1">
      <c r="H37" s="597">
        <v>10</v>
      </c>
      <c r="P37" s="597" t="s">
        <v>1176</v>
      </c>
      <c r="Q37" s="598">
        <v>32</v>
      </c>
      <c r="R37" s="560" t="s">
        <v>1049</v>
      </c>
      <c r="S37" s="560" t="s">
        <v>1191</v>
      </c>
      <c r="T37" s="560" t="s">
        <v>1</v>
      </c>
      <c r="U37" s="560" t="s">
        <v>1076</v>
      </c>
      <c r="V37" s="613"/>
    </row>
    <row r="38" spans="8:26" ht="18" customHeight="1">
      <c r="H38" s="597">
        <v>10.5</v>
      </c>
      <c r="P38" s="597" t="s">
        <v>1176</v>
      </c>
      <c r="Q38" s="598">
        <v>33</v>
      </c>
      <c r="R38" s="560" t="s">
        <v>1049</v>
      </c>
      <c r="S38" s="560" t="s">
        <v>1191</v>
      </c>
      <c r="T38" s="560" t="s">
        <v>2</v>
      </c>
      <c r="U38" s="560" t="s">
        <v>1075</v>
      </c>
      <c r="V38" s="613"/>
    </row>
    <row r="39" spans="8:26" ht="18" customHeight="1">
      <c r="H39" s="597">
        <v>11</v>
      </c>
      <c r="P39" s="597" t="s">
        <v>1176</v>
      </c>
      <c r="Q39" s="598">
        <v>34</v>
      </c>
      <c r="R39" s="560" t="s">
        <v>1049</v>
      </c>
      <c r="S39" s="560" t="s">
        <v>1186</v>
      </c>
      <c r="T39" s="560" t="s">
        <v>1228</v>
      </c>
      <c r="U39" s="560" t="s">
        <v>1074</v>
      </c>
      <c r="V39" s="613"/>
    </row>
    <row r="40" spans="8:26" ht="18" customHeight="1">
      <c r="H40" s="597">
        <v>11.5</v>
      </c>
      <c r="P40" s="597" t="s">
        <v>1176</v>
      </c>
      <c r="Q40" s="598">
        <v>35</v>
      </c>
      <c r="R40" s="560" t="s">
        <v>1049</v>
      </c>
      <c r="S40" s="560" t="s">
        <v>1186</v>
      </c>
      <c r="T40" s="560" t="s">
        <v>1229</v>
      </c>
      <c r="U40" s="560" t="s">
        <v>1073</v>
      </c>
      <c r="V40" s="613"/>
    </row>
    <row r="41" spans="8:26" ht="18" customHeight="1">
      <c r="H41" s="597">
        <v>12</v>
      </c>
      <c r="P41" s="597" t="s">
        <v>1176</v>
      </c>
      <c r="Q41" s="598">
        <v>36</v>
      </c>
      <c r="R41" s="560" t="s">
        <v>1049</v>
      </c>
      <c r="S41" s="560" t="s">
        <v>1186</v>
      </c>
      <c r="T41" s="560" t="s">
        <v>1230</v>
      </c>
      <c r="U41" s="560" t="s">
        <v>1231</v>
      </c>
      <c r="V41" s="613"/>
    </row>
    <row r="42" spans="8:26" ht="18" customHeight="1">
      <c r="P42" s="597" t="s">
        <v>1176</v>
      </c>
      <c r="Q42" s="598">
        <v>37</v>
      </c>
      <c r="R42" s="560" t="s">
        <v>1049</v>
      </c>
      <c r="S42" s="560" t="s">
        <v>1186</v>
      </c>
      <c r="T42" s="560" t="s">
        <v>1232</v>
      </c>
      <c r="U42" s="560" t="s">
        <v>1072</v>
      </c>
      <c r="V42" s="613"/>
      <c r="W42" s="562" t="s">
        <v>1050</v>
      </c>
    </row>
    <row r="43" spans="8:26" ht="18" customHeight="1">
      <c r="P43" s="597" t="s">
        <v>1176</v>
      </c>
      <c r="Q43" s="598">
        <v>38</v>
      </c>
      <c r="R43" s="560" t="s">
        <v>1049</v>
      </c>
      <c r="S43" s="560" t="s">
        <v>1186</v>
      </c>
      <c r="T43" s="560" t="s">
        <v>1233</v>
      </c>
      <c r="U43" s="558" t="s">
        <v>1071</v>
      </c>
      <c r="V43" s="613"/>
      <c r="W43" s="561" t="s">
        <v>1070</v>
      </c>
    </row>
    <row r="44" spans="8:26" ht="18" customHeight="1">
      <c r="P44" s="597" t="s">
        <v>1176</v>
      </c>
      <c r="Q44" s="598">
        <v>39</v>
      </c>
      <c r="R44" s="560" t="s">
        <v>1049</v>
      </c>
      <c r="S44" s="560" t="s">
        <v>1191</v>
      </c>
      <c r="T44" s="560" t="s">
        <v>1228</v>
      </c>
      <c r="U44" s="564" t="s">
        <v>1069</v>
      </c>
      <c r="V44" s="613"/>
      <c r="W44" s="564" t="s">
        <v>1069</v>
      </c>
    </row>
    <row r="45" spans="8:26" ht="18" customHeight="1">
      <c r="P45" s="597" t="s">
        <v>1176</v>
      </c>
      <c r="Q45" s="598">
        <v>40</v>
      </c>
      <c r="R45" s="560" t="s">
        <v>1049</v>
      </c>
      <c r="S45" s="560" t="s">
        <v>1191</v>
      </c>
      <c r="T45" s="560" t="s">
        <v>1228</v>
      </c>
      <c r="U45" s="564" t="s">
        <v>1068</v>
      </c>
      <c r="V45" s="613"/>
      <c r="W45" s="564" t="s">
        <v>1068</v>
      </c>
    </row>
    <row r="46" spans="8:26" ht="18" customHeight="1">
      <c r="P46" s="597" t="s">
        <v>1176</v>
      </c>
      <c r="Q46" s="598">
        <v>41</v>
      </c>
      <c r="R46" s="560" t="s">
        <v>1049</v>
      </c>
      <c r="S46" s="560" t="s">
        <v>1191</v>
      </c>
      <c r="T46" s="560" t="s">
        <v>1228</v>
      </c>
      <c r="U46" s="564" t="s">
        <v>1067</v>
      </c>
      <c r="V46" s="613"/>
      <c r="W46" s="564" t="s">
        <v>1067</v>
      </c>
    </row>
    <row r="47" spans="8:26" ht="18" customHeight="1">
      <c r="P47" s="597" t="s">
        <v>1176</v>
      </c>
      <c r="Q47" s="598">
        <v>42</v>
      </c>
      <c r="R47" s="560" t="s">
        <v>1049</v>
      </c>
      <c r="S47" s="560" t="s">
        <v>1191</v>
      </c>
      <c r="T47" s="560" t="s">
        <v>1229</v>
      </c>
      <c r="U47" s="564" t="s">
        <v>1066</v>
      </c>
      <c r="V47" s="613"/>
      <c r="W47" s="564" t="s">
        <v>1066</v>
      </c>
    </row>
    <row r="48" spans="8:26" ht="18" customHeight="1">
      <c r="P48" s="597" t="s">
        <v>1176</v>
      </c>
      <c r="Q48" s="598">
        <v>43</v>
      </c>
      <c r="R48" s="560" t="s">
        <v>1049</v>
      </c>
      <c r="S48" s="560" t="s">
        <v>1191</v>
      </c>
      <c r="T48" s="560" t="s">
        <v>1229</v>
      </c>
      <c r="U48" s="564" t="s">
        <v>1065</v>
      </c>
      <c r="V48" s="613"/>
      <c r="W48" s="564" t="s">
        <v>1065</v>
      </c>
    </row>
    <row r="49" spans="16:23" ht="18" customHeight="1">
      <c r="P49" s="597" t="s">
        <v>1176</v>
      </c>
      <c r="Q49" s="598">
        <v>44</v>
      </c>
      <c r="R49" s="560" t="s">
        <v>1049</v>
      </c>
      <c r="S49" s="560" t="s">
        <v>1191</v>
      </c>
      <c r="T49" s="560" t="s">
        <v>1229</v>
      </c>
      <c r="U49" s="564" t="s">
        <v>1064</v>
      </c>
      <c r="V49" s="613"/>
      <c r="W49" s="564" t="s">
        <v>1064</v>
      </c>
    </row>
    <row r="50" spans="16:23" ht="18" customHeight="1">
      <c r="P50" s="597" t="s">
        <v>1176</v>
      </c>
      <c r="Q50" s="598">
        <v>45</v>
      </c>
      <c r="R50" s="560" t="s">
        <v>1049</v>
      </c>
      <c r="S50" s="560" t="s">
        <v>1191</v>
      </c>
      <c r="T50" s="560" t="s">
        <v>1230</v>
      </c>
      <c r="U50" s="564" t="s">
        <v>1063</v>
      </c>
      <c r="V50" s="613"/>
      <c r="W50" s="564" t="s">
        <v>1063</v>
      </c>
    </row>
    <row r="51" spans="16:23" ht="18" customHeight="1">
      <c r="P51" s="597" t="s">
        <v>1176</v>
      </c>
      <c r="Q51" s="598">
        <v>46</v>
      </c>
      <c r="R51" s="560" t="s">
        <v>1049</v>
      </c>
      <c r="S51" s="560" t="s">
        <v>1191</v>
      </c>
      <c r="T51" s="560" t="s">
        <v>1230</v>
      </c>
      <c r="U51" s="564" t="s">
        <v>1062</v>
      </c>
      <c r="V51" s="613"/>
      <c r="W51" s="564" t="s">
        <v>1062</v>
      </c>
    </row>
    <row r="52" spans="16:23" ht="18" customHeight="1">
      <c r="P52" s="597" t="s">
        <v>1176</v>
      </c>
      <c r="Q52" s="598">
        <v>47</v>
      </c>
      <c r="R52" s="560" t="s">
        <v>1049</v>
      </c>
      <c r="S52" s="560" t="s">
        <v>1191</v>
      </c>
      <c r="T52" s="560" t="s">
        <v>1230</v>
      </c>
      <c r="U52" s="564" t="s">
        <v>1061</v>
      </c>
      <c r="V52" s="613"/>
      <c r="W52" s="564" t="s">
        <v>1061</v>
      </c>
    </row>
    <row r="53" spans="16:23" ht="18" customHeight="1">
      <c r="P53" s="597" t="s">
        <v>1176</v>
      </c>
      <c r="Q53" s="598">
        <v>48</v>
      </c>
      <c r="R53" s="560" t="s">
        <v>1049</v>
      </c>
      <c r="S53" s="560" t="s">
        <v>1191</v>
      </c>
      <c r="T53" s="560" t="s">
        <v>1232</v>
      </c>
      <c r="U53" s="564" t="s">
        <v>1060</v>
      </c>
      <c r="V53" s="613"/>
      <c r="W53" s="564" t="s">
        <v>1060</v>
      </c>
    </row>
    <row r="54" spans="16:23" ht="18" customHeight="1">
      <c r="P54" s="597" t="s">
        <v>1176</v>
      </c>
      <c r="Q54" s="598">
        <v>49</v>
      </c>
      <c r="R54" s="560" t="s">
        <v>1049</v>
      </c>
      <c r="S54" s="560" t="s">
        <v>1191</v>
      </c>
      <c r="T54" s="560" t="s">
        <v>1232</v>
      </c>
      <c r="U54" s="564" t="s">
        <v>1059</v>
      </c>
      <c r="V54" s="613"/>
      <c r="W54" s="564" t="s">
        <v>1059</v>
      </c>
    </row>
    <row r="55" spans="16:23" ht="18" customHeight="1">
      <c r="P55" s="597" t="s">
        <v>1176</v>
      </c>
      <c r="Q55" s="598">
        <v>50</v>
      </c>
      <c r="R55" s="560" t="s">
        <v>1049</v>
      </c>
      <c r="S55" s="560" t="s">
        <v>1191</v>
      </c>
      <c r="T55" s="560" t="s">
        <v>1233</v>
      </c>
      <c r="U55" s="564" t="s">
        <v>1058</v>
      </c>
      <c r="V55" s="613"/>
      <c r="W55" s="632" t="s">
        <v>1058</v>
      </c>
    </row>
    <row r="56" spans="16:23" ht="18" customHeight="1">
      <c r="P56" s="597" t="s">
        <v>1176</v>
      </c>
      <c r="Q56" s="598">
        <v>51</v>
      </c>
      <c r="R56" s="560" t="s">
        <v>1049</v>
      </c>
      <c r="S56" s="560" t="s">
        <v>1234</v>
      </c>
      <c r="T56" s="560" t="s">
        <v>1234</v>
      </c>
      <c r="U56" s="563" t="s">
        <v>1057</v>
      </c>
      <c r="V56" s="613"/>
      <c r="W56" s="633"/>
    </row>
    <row r="57" spans="16:23" ht="18" customHeight="1">
      <c r="P57" s="597" t="s">
        <v>1176</v>
      </c>
      <c r="Q57" s="598">
        <v>52</v>
      </c>
      <c r="R57" s="560" t="s">
        <v>1049</v>
      </c>
      <c r="S57" s="560" t="s">
        <v>1235</v>
      </c>
      <c r="T57" s="560" t="s">
        <v>1235</v>
      </c>
      <c r="U57" s="560" t="s">
        <v>1056</v>
      </c>
      <c r="V57" s="613"/>
    </row>
    <row r="58" spans="16:23" ht="18" customHeight="1">
      <c r="P58" s="597" t="s">
        <v>1176</v>
      </c>
      <c r="Q58" s="598">
        <v>53</v>
      </c>
      <c r="R58" s="560" t="s">
        <v>1049</v>
      </c>
      <c r="S58" s="560" t="s">
        <v>1235</v>
      </c>
      <c r="T58" s="560" t="s">
        <v>1235</v>
      </c>
      <c r="U58" s="634" t="s">
        <v>1236</v>
      </c>
      <c r="V58" s="613"/>
    </row>
    <row r="59" spans="16:23" ht="18" customHeight="1">
      <c r="P59" s="597" t="s">
        <v>1176</v>
      </c>
      <c r="Q59" s="598">
        <v>54</v>
      </c>
      <c r="R59" s="560" t="s">
        <v>1049</v>
      </c>
      <c r="S59" s="560" t="s">
        <v>1235</v>
      </c>
      <c r="T59" s="560" t="s">
        <v>1235</v>
      </c>
      <c r="U59" s="560" t="s">
        <v>1055</v>
      </c>
      <c r="V59" s="613"/>
    </row>
    <row r="60" spans="16:23" ht="18" customHeight="1">
      <c r="P60" s="597" t="s">
        <v>1176</v>
      </c>
      <c r="Q60" s="598">
        <v>55</v>
      </c>
      <c r="R60" s="560" t="s">
        <v>1049</v>
      </c>
      <c r="S60" s="560" t="s">
        <v>1235</v>
      </c>
      <c r="T60" s="560" t="s">
        <v>1235</v>
      </c>
      <c r="U60" s="560" t="s">
        <v>1054</v>
      </c>
      <c r="V60" s="613"/>
    </row>
    <row r="61" spans="16:23" ht="18" customHeight="1">
      <c r="P61" s="597" t="s">
        <v>1176</v>
      </c>
      <c r="Q61" s="598">
        <v>56</v>
      </c>
      <c r="R61" s="560" t="s">
        <v>1049</v>
      </c>
      <c r="S61" s="560" t="s">
        <v>1235</v>
      </c>
      <c r="T61" s="560" t="s">
        <v>1235</v>
      </c>
      <c r="U61" s="560" t="s">
        <v>1053</v>
      </c>
      <c r="V61" s="613"/>
    </row>
    <row r="62" spans="16:23" ht="18" customHeight="1">
      <c r="P62" s="597" t="s">
        <v>1176</v>
      </c>
      <c r="Q62" s="598">
        <v>57</v>
      </c>
      <c r="R62" s="560" t="s">
        <v>1049</v>
      </c>
      <c r="S62" s="560" t="s">
        <v>1235</v>
      </c>
      <c r="T62" s="560" t="s">
        <v>1235</v>
      </c>
      <c r="U62" s="560" t="s">
        <v>1237</v>
      </c>
      <c r="V62" s="613"/>
    </row>
    <row r="63" spans="16:23" ht="18" customHeight="1">
      <c r="P63" s="597" t="s">
        <v>1176</v>
      </c>
      <c r="Q63" s="635">
        <v>58</v>
      </c>
      <c r="R63" s="560" t="s">
        <v>1049</v>
      </c>
      <c r="S63" s="560" t="s">
        <v>1235</v>
      </c>
      <c r="T63" s="560" t="s">
        <v>1235</v>
      </c>
      <c r="U63" s="560" t="s">
        <v>1052</v>
      </c>
      <c r="V63" s="613"/>
    </row>
    <row r="64" spans="16:23" ht="18" customHeight="1">
      <c r="P64" s="597" t="s">
        <v>1176</v>
      </c>
      <c r="Q64" s="636" t="s">
        <v>1238</v>
      </c>
      <c r="R64" s="560" t="s">
        <v>1239</v>
      </c>
      <c r="S64" s="560" t="s">
        <v>1240</v>
      </c>
      <c r="T64" s="560" t="s">
        <v>1240</v>
      </c>
      <c r="U64" s="560" t="s">
        <v>1241</v>
      </c>
      <c r="V64" s="613"/>
    </row>
    <row r="65" spans="16:22" ht="18" customHeight="1">
      <c r="P65" s="597" t="s">
        <v>1176</v>
      </c>
      <c r="Q65" s="637" t="s">
        <v>1242</v>
      </c>
      <c r="R65" s="560" t="s">
        <v>1239</v>
      </c>
      <c r="S65" s="560" t="s">
        <v>1240</v>
      </c>
      <c r="T65" s="560" t="s">
        <v>1240</v>
      </c>
      <c r="U65" s="564" t="s">
        <v>1243</v>
      </c>
      <c r="V65" s="613"/>
    </row>
    <row r="66" spans="16:22" ht="18" customHeight="1">
      <c r="P66" s="597" t="s">
        <v>1176</v>
      </c>
      <c r="Q66" s="598">
        <v>59</v>
      </c>
      <c r="R66" s="560" t="s">
        <v>1049</v>
      </c>
      <c r="S66" s="560" t="s">
        <v>1235</v>
      </c>
      <c r="T66" s="560" t="s">
        <v>1235</v>
      </c>
      <c r="U66" s="560" t="s">
        <v>1051</v>
      </c>
      <c r="V66" s="613"/>
    </row>
    <row r="67" spans="16:22" ht="18" customHeight="1">
      <c r="P67" s="597" t="s">
        <v>1176</v>
      </c>
      <c r="Q67" s="598">
        <v>60</v>
      </c>
      <c r="R67" s="560" t="s">
        <v>1049</v>
      </c>
      <c r="S67" s="560" t="s">
        <v>1235</v>
      </c>
      <c r="T67" s="560" t="s">
        <v>1235</v>
      </c>
      <c r="U67" s="560" t="s">
        <v>1244</v>
      </c>
      <c r="V67" s="613"/>
    </row>
    <row r="68" spans="16:22" ht="18" customHeight="1">
      <c r="P68" s="597" t="s">
        <v>1176</v>
      </c>
      <c r="Q68" s="598">
        <v>61</v>
      </c>
      <c r="R68" s="560" t="s">
        <v>1038</v>
      </c>
      <c r="S68" s="560" t="s">
        <v>1191</v>
      </c>
      <c r="T68" s="560" t="s">
        <v>0</v>
      </c>
      <c r="U68" s="560" t="s">
        <v>1048</v>
      </c>
      <c r="V68" s="613"/>
    </row>
    <row r="69" spans="16:22" ht="18" customHeight="1">
      <c r="P69" s="597" t="s">
        <v>1176</v>
      </c>
      <c r="Q69" s="598">
        <v>62</v>
      </c>
      <c r="R69" s="560" t="s">
        <v>1038</v>
      </c>
      <c r="S69" s="560" t="s">
        <v>1191</v>
      </c>
      <c r="T69" s="560" t="s">
        <v>0</v>
      </c>
      <c r="U69" s="560" t="s">
        <v>1046</v>
      </c>
      <c r="V69" s="613"/>
    </row>
    <row r="70" spans="16:22" ht="18" customHeight="1">
      <c r="P70" s="597" t="s">
        <v>1176</v>
      </c>
      <c r="Q70" s="598">
        <v>63</v>
      </c>
      <c r="R70" s="560" t="s">
        <v>1038</v>
      </c>
      <c r="S70" s="560" t="s">
        <v>1191</v>
      </c>
      <c r="T70" s="560" t="s">
        <v>1</v>
      </c>
      <c r="U70" s="560" t="s">
        <v>1044</v>
      </c>
      <c r="V70" s="613"/>
    </row>
    <row r="71" spans="16:22" ht="18" customHeight="1">
      <c r="P71" s="597" t="s">
        <v>1176</v>
      </c>
      <c r="Q71" s="598">
        <v>64</v>
      </c>
      <c r="R71" s="560" t="s">
        <v>1038</v>
      </c>
      <c r="S71" s="560" t="s">
        <v>1191</v>
      </c>
      <c r="T71" s="560" t="s">
        <v>1</v>
      </c>
      <c r="U71" s="560" t="s">
        <v>1042</v>
      </c>
      <c r="V71" s="613"/>
    </row>
    <row r="72" spans="16:22">
      <c r="P72" s="597" t="s">
        <v>1176</v>
      </c>
      <c r="Q72" s="598">
        <v>65</v>
      </c>
      <c r="R72" s="560" t="s">
        <v>1038</v>
      </c>
      <c r="S72" s="560" t="s">
        <v>1191</v>
      </c>
      <c r="T72" s="560" t="s">
        <v>2</v>
      </c>
      <c r="U72" s="560" t="s">
        <v>1040</v>
      </c>
      <c r="V72" s="613"/>
    </row>
    <row r="73" spans="16:22">
      <c r="P73" s="597" t="s">
        <v>1176</v>
      </c>
      <c r="Q73" s="638">
        <v>66</v>
      </c>
      <c r="R73" s="558" t="s">
        <v>1038</v>
      </c>
      <c r="S73" s="558" t="s">
        <v>1191</v>
      </c>
      <c r="T73" s="558" t="s">
        <v>2</v>
      </c>
      <c r="U73" s="558" t="s">
        <v>1037</v>
      </c>
      <c r="V73" s="613"/>
    </row>
    <row r="74" spans="16:22">
      <c r="P74" s="597" t="s">
        <v>1176</v>
      </c>
      <c r="Q74" s="639">
        <v>67</v>
      </c>
      <c r="R74" s="556" t="s">
        <v>1023</v>
      </c>
      <c r="S74" s="556" t="s">
        <v>1035</v>
      </c>
      <c r="T74" s="556"/>
      <c r="U74" s="556"/>
      <c r="V74" s="556"/>
    </row>
    <row r="75" spans="16:22">
      <c r="P75" s="597" t="s">
        <v>1176</v>
      </c>
      <c r="Q75" s="640">
        <v>68</v>
      </c>
      <c r="R75" s="641" t="s">
        <v>1023</v>
      </c>
      <c r="S75" s="641" t="s">
        <v>1034</v>
      </c>
      <c r="T75" s="641"/>
      <c r="U75" s="641"/>
      <c r="V75" s="556"/>
    </row>
    <row r="76" spans="16:22">
      <c r="P76" s="597" t="s">
        <v>1176</v>
      </c>
      <c r="Q76" s="640">
        <v>69</v>
      </c>
      <c r="R76" s="641" t="s">
        <v>1023</v>
      </c>
      <c r="S76" s="641" t="s">
        <v>1033</v>
      </c>
      <c r="T76" s="641"/>
      <c r="U76" s="641"/>
      <c r="V76" s="556"/>
    </row>
    <row r="77" spans="16:22">
      <c r="P77" s="597" t="s">
        <v>1176</v>
      </c>
      <c r="Q77" s="640">
        <v>70</v>
      </c>
      <c r="R77" s="641" t="s">
        <v>1023</v>
      </c>
      <c r="S77" s="641" t="s">
        <v>1032</v>
      </c>
      <c r="T77" s="641"/>
      <c r="U77" s="641"/>
      <c r="V77" s="556"/>
    </row>
    <row r="78" spans="16:22">
      <c r="P78" s="597" t="s">
        <v>1176</v>
      </c>
      <c r="Q78" s="640">
        <v>71</v>
      </c>
      <c r="R78" s="641" t="s">
        <v>1023</v>
      </c>
      <c r="S78" s="641" t="s">
        <v>1031</v>
      </c>
      <c r="T78" s="641"/>
      <c r="U78" s="641"/>
      <c r="V78" s="556"/>
    </row>
    <row r="79" spans="16:22">
      <c r="P79" s="597" t="s">
        <v>1176</v>
      </c>
      <c r="Q79" s="640">
        <v>72</v>
      </c>
      <c r="R79" s="641" t="s">
        <v>1023</v>
      </c>
      <c r="S79" s="641" t="s">
        <v>1030</v>
      </c>
      <c r="T79" s="641"/>
      <c r="U79" s="641"/>
      <c r="V79" s="556"/>
    </row>
    <row r="80" spans="16:22">
      <c r="P80" s="597" t="s">
        <v>1176</v>
      </c>
      <c r="Q80" s="640">
        <v>73</v>
      </c>
      <c r="R80" s="641" t="s">
        <v>1023</v>
      </c>
      <c r="S80" s="641" t="s">
        <v>1029</v>
      </c>
      <c r="T80" s="641"/>
      <c r="U80" s="641"/>
      <c r="V80" s="556"/>
    </row>
    <row r="81" spans="16:22">
      <c r="P81" s="597" t="s">
        <v>1176</v>
      </c>
      <c r="Q81" s="640">
        <v>74</v>
      </c>
      <c r="R81" s="641" t="s">
        <v>1023</v>
      </c>
      <c r="S81" s="641" t="s">
        <v>1028</v>
      </c>
      <c r="T81" s="641"/>
      <c r="U81" s="641"/>
      <c r="V81" s="556"/>
    </row>
    <row r="82" spans="16:22">
      <c r="P82" s="597" t="s">
        <v>1176</v>
      </c>
      <c r="Q82" s="640">
        <v>75</v>
      </c>
      <c r="R82" s="641" t="s">
        <v>1023</v>
      </c>
      <c r="S82" s="641" t="s">
        <v>1027</v>
      </c>
      <c r="T82" s="641"/>
      <c r="U82" s="641"/>
      <c r="V82" s="556"/>
    </row>
    <row r="83" spans="16:22">
      <c r="P83" s="597" t="s">
        <v>1176</v>
      </c>
      <c r="Q83" s="640">
        <v>76</v>
      </c>
      <c r="R83" s="641" t="s">
        <v>1023</v>
      </c>
      <c r="S83" s="641" t="s">
        <v>1026</v>
      </c>
      <c r="T83" s="641"/>
      <c r="U83" s="641"/>
      <c r="V83" s="556"/>
    </row>
    <row r="84" spans="16:22">
      <c r="P84" s="597" t="s">
        <v>1176</v>
      </c>
      <c r="Q84" s="640">
        <v>77</v>
      </c>
      <c r="R84" s="641" t="s">
        <v>1023</v>
      </c>
      <c r="S84" s="641" t="s">
        <v>1025</v>
      </c>
      <c r="T84" s="641"/>
      <c r="U84" s="641"/>
      <c r="V84" s="556"/>
    </row>
    <row r="85" spans="16:22">
      <c r="P85" s="597" t="s">
        <v>1176</v>
      </c>
      <c r="Q85" s="640">
        <v>78</v>
      </c>
      <c r="R85" s="641" t="s">
        <v>1023</v>
      </c>
      <c r="S85" s="641" t="s">
        <v>1024</v>
      </c>
      <c r="T85" s="641"/>
      <c r="U85" s="641"/>
      <c r="V85" s="556"/>
    </row>
    <row r="86" spans="16:22">
      <c r="P86" s="597" t="s">
        <v>1176</v>
      </c>
      <c r="Q86" s="640">
        <v>79</v>
      </c>
      <c r="R86" s="641" t="s">
        <v>1023</v>
      </c>
      <c r="S86" s="641" t="s">
        <v>431</v>
      </c>
      <c r="T86" s="641"/>
      <c r="U86" s="641"/>
      <c r="V86" s="556"/>
    </row>
    <row r="87" spans="16:22">
      <c r="P87" s="597" t="s">
        <v>1176</v>
      </c>
      <c r="Q87" s="640">
        <v>80</v>
      </c>
      <c r="R87" s="641" t="s">
        <v>1023</v>
      </c>
      <c r="S87" s="641" t="s">
        <v>1021</v>
      </c>
      <c r="T87" s="641"/>
      <c r="U87" s="641"/>
      <c r="V87" s="556"/>
    </row>
    <row r="88" spans="16:22">
      <c r="P88" s="597" t="s">
        <v>1176</v>
      </c>
      <c r="Q88" s="640"/>
      <c r="R88" s="641"/>
      <c r="S88" s="641"/>
      <c r="T88" s="641"/>
      <c r="U88" s="641"/>
      <c r="V88" s="556"/>
    </row>
    <row r="89" spans="16:22">
      <c r="P89" s="597" t="s">
        <v>1176</v>
      </c>
      <c r="Q89" s="642"/>
      <c r="R89" s="557"/>
      <c r="S89" s="557"/>
      <c r="T89" s="557"/>
      <c r="U89" s="557"/>
      <c r="V89" s="556"/>
    </row>
    <row r="90" spans="16:22">
      <c r="Q90" s="555"/>
      <c r="R90" s="555"/>
      <c r="S90" s="555" t="s">
        <v>1245</v>
      </c>
      <c r="T90" s="555"/>
      <c r="U90" s="555"/>
      <c r="V90" s="643"/>
    </row>
    <row r="91" spans="16:22">
      <c r="T91" s="554"/>
      <c r="U91" s="554"/>
    </row>
    <row r="92" spans="16:22">
      <c r="T92" s="554"/>
      <c r="U92" s="554"/>
    </row>
    <row r="93" spans="16:22">
      <c r="T93" s="554"/>
      <c r="U93" s="554"/>
    </row>
    <row r="94" spans="16:22">
      <c r="T94" s="554"/>
      <c r="U94" s="554"/>
    </row>
    <row r="95" spans="16:22">
      <c r="T95" s="554"/>
      <c r="U95" s="554"/>
    </row>
    <row r="96" spans="16:22">
      <c r="T96" s="554"/>
      <c r="U96" s="554"/>
    </row>
    <row r="97" spans="16:21">
      <c r="T97" s="554"/>
      <c r="U97" s="554"/>
    </row>
    <row r="98" spans="16:21">
      <c r="T98" s="554"/>
      <c r="U98" s="554"/>
    </row>
    <row r="99" spans="16:21">
      <c r="T99" s="554"/>
      <c r="U99" s="554"/>
    </row>
    <row r="100" spans="16:21">
      <c r="T100" s="554"/>
      <c r="U100" s="554"/>
    </row>
    <row r="101" spans="16:21">
      <c r="T101" s="554"/>
      <c r="U101" s="554"/>
    </row>
    <row r="102" spans="16:21">
      <c r="T102" s="554"/>
      <c r="U102" s="554"/>
    </row>
    <row r="103" spans="16:21">
      <c r="T103" s="554"/>
      <c r="U103" s="554"/>
    </row>
    <row r="104" spans="16:21">
      <c r="T104" s="554"/>
      <c r="U104" s="554"/>
    </row>
    <row r="105" spans="16:21">
      <c r="P105" s="597" t="str" cm="1">
        <f t="array" ref="P105:U191">_xlfn._xlws.FILTER(P3:U89,P3:P89="○","")</f>
        <v>○</v>
      </c>
      <c r="Q105" s="644">
        <v>200</v>
      </c>
      <c r="R105" s="645" t="str">
        <v>-</v>
      </c>
      <c r="S105" s="645" t="str">
        <v>事務処理</v>
      </c>
      <c r="T105" s="645" t="str">
        <v>事務処理</v>
      </c>
      <c r="U105" s="645" t="str">
        <v>200 事務処理</v>
      </c>
    </row>
    <row r="106" spans="16:21">
      <c r="P106" s="597" t="str">
        <v>○</v>
      </c>
      <c r="Q106" s="644">
        <v>300</v>
      </c>
      <c r="R106" s="645" t="str">
        <v>-</v>
      </c>
      <c r="S106" s="645" t="str">
        <v>会議</v>
      </c>
      <c r="T106" s="645" t="str">
        <v>会議</v>
      </c>
      <c r="U106" s="645" t="str">
        <v>300 会議</v>
      </c>
    </row>
    <row r="107" spans="16:21">
      <c r="P107" s="597" t="str">
        <v>○</v>
      </c>
      <c r="Q107" s="644">
        <v>0</v>
      </c>
      <c r="R107" s="645">
        <v>0</v>
      </c>
      <c r="S107" s="645">
        <v>0</v>
      </c>
      <c r="T107" s="645">
        <v>0</v>
      </c>
      <c r="U107" s="645">
        <v>0</v>
      </c>
    </row>
    <row r="108" spans="16:21">
      <c r="P108" s="597" t="str">
        <v>○</v>
      </c>
      <c r="Q108" s="644">
        <v>1</v>
      </c>
      <c r="R108" s="645" t="str">
        <v>農地維持</v>
      </c>
      <c r="S108" s="645" t="str">
        <v>点検・計画策定</v>
      </c>
      <c r="T108" s="645" t="str">
        <v>点検</v>
      </c>
      <c r="U108" s="645" t="str">
        <v>1 点検</v>
      </c>
    </row>
    <row r="109" spans="16:21">
      <c r="P109" s="597" t="str">
        <v>○</v>
      </c>
      <c r="Q109" s="644">
        <v>2</v>
      </c>
      <c r="R109" s="645" t="str">
        <v>農地維持</v>
      </c>
      <c r="S109" s="645" t="str">
        <v>点検・計画策定</v>
      </c>
      <c r="T109" s="645" t="str">
        <v>計画策定</v>
      </c>
      <c r="U109" s="645" t="str">
        <v>2 年度活動計画の策定</v>
      </c>
    </row>
    <row r="110" spans="16:21">
      <c r="P110" s="597" t="str">
        <v>○</v>
      </c>
      <c r="Q110" s="644">
        <v>3</v>
      </c>
      <c r="R110" s="645" t="str">
        <v>農地維持</v>
      </c>
      <c r="S110" s="645" t="str">
        <v>研修</v>
      </c>
      <c r="T110" s="645" t="str">
        <v>研修</v>
      </c>
      <c r="U110" s="645" t="str">
        <v>3 事務・組織運営等に関する研修、機械の安全使用に関する研修</v>
      </c>
    </row>
    <row r="111" spans="16:21">
      <c r="P111" s="597" t="str">
        <v>○</v>
      </c>
      <c r="Q111" s="644">
        <v>4</v>
      </c>
      <c r="R111" s="645" t="str">
        <v>農地維持</v>
      </c>
      <c r="S111" s="645" t="str">
        <v>実践活動</v>
      </c>
      <c r="T111" s="645" t="str">
        <v>農用地</v>
      </c>
      <c r="U111" s="645" t="str">
        <v>4 遊休農地発生防止のための保全管理</v>
      </c>
    </row>
    <row r="112" spans="16:21">
      <c r="P112" s="597" t="str">
        <v>○</v>
      </c>
      <c r="Q112" s="644">
        <v>5</v>
      </c>
      <c r="R112" s="645" t="str">
        <v>農地維持</v>
      </c>
      <c r="S112" s="645" t="str">
        <v>実践活動</v>
      </c>
      <c r="T112" s="645" t="str">
        <v>農用地</v>
      </c>
      <c r="U112" s="645" t="str">
        <v>5 畦畔・法面・防風林の草刈り</v>
      </c>
    </row>
    <row r="113" spans="16:21">
      <c r="P113" s="597" t="str">
        <v>○</v>
      </c>
      <c r="Q113" s="644">
        <v>6</v>
      </c>
      <c r="R113" s="645" t="str">
        <v>農地維持</v>
      </c>
      <c r="S113" s="645" t="str">
        <v>実践活動</v>
      </c>
      <c r="T113" s="645" t="str">
        <v>農用地</v>
      </c>
      <c r="U113" s="645" t="str">
        <v>6 鳥獣害防護柵等の保守管理</v>
      </c>
    </row>
    <row r="114" spans="16:21">
      <c r="P114" s="597" t="str">
        <v>○</v>
      </c>
      <c r="Q114" s="644">
        <v>7</v>
      </c>
      <c r="R114" s="645" t="str">
        <v>農地維持</v>
      </c>
      <c r="S114" s="645" t="str">
        <v>実践活動</v>
      </c>
      <c r="T114" s="645" t="str">
        <v>水路</v>
      </c>
      <c r="U114" s="645" t="str">
        <v>7 水路の草刈り</v>
      </c>
    </row>
    <row r="115" spans="16:21">
      <c r="P115" s="597" t="str">
        <v>○</v>
      </c>
      <c r="Q115" s="644">
        <v>8</v>
      </c>
      <c r="R115" s="645" t="str">
        <v>農地維持</v>
      </c>
      <c r="S115" s="645" t="str">
        <v>実践活動</v>
      </c>
      <c r="T115" s="645" t="str">
        <v>水路</v>
      </c>
      <c r="U115" s="645" t="str">
        <v>8 水路の泥上げ</v>
      </c>
    </row>
    <row r="116" spans="16:21">
      <c r="P116" s="597" t="str">
        <v>○</v>
      </c>
      <c r="Q116" s="644">
        <v>9</v>
      </c>
      <c r="R116" s="645" t="str">
        <v>農地維持</v>
      </c>
      <c r="S116" s="645" t="str">
        <v>実践活動</v>
      </c>
      <c r="T116" s="645" t="str">
        <v>水路</v>
      </c>
      <c r="U116" s="645" t="str">
        <v>9 水路附帯施設の保守管理</v>
      </c>
    </row>
    <row r="117" spans="16:21">
      <c r="P117" s="597" t="str">
        <v>○</v>
      </c>
      <c r="Q117" s="644">
        <v>10</v>
      </c>
      <c r="R117" s="645" t="str">
        <v>農地維持</v>
      </c>
      <c r="S117" s="645" t="str">
        <v>実践活動</v>
      </c>
      <c r="T117" s="645" t="str">
        <v>農道</v>
      </c>
      <c r="U117" s="645" t="str">
        <v>10 農道の草刈り</v>
      </c>
    </row>
    <row r="118" spans="16:21">
      <c r="P118" s="597" t="str">
        <v>○</v>
      </c>
      <c r="Q118" s="644">
        <v>11</v>
      </c>
      <c r="R118" s="645" t="str">
        <v>農地維持</v>
      </c>
      <c r="S118" s="645" t="str">
        <v>実践活動</v>
      </c>
      <c r="T118" s="645" t="str">
        <v>農道</v>
      </c>
      <c r="U118" s="645" t="str">
        <v>11 農道側溝の泥上げ</v>
      </c>
    </row>
    <row r="119" spans="16:21">
      <c r="P119" s="597" t="str">
        <v>○</v>
      </c>
      <c r="Q119" s="644">
        <v>12</v>
      </c>
      <c r="R119" s="645" t="str">
        <v>農地維持</v>
      </c>
      <c r="S119" s="645" t="str">
        <v>実践活動</v>
      </c>
      <c r="T119" s="645" t="str">
        <v>農道</v>
      </c>
      <c r="U119" s="645" t="str">
        <v>12 路面の維持</v>
      </c>
    </row>
    <row r="120" spans="16:21">
      <c r="P120" s="597" t="str">
        <v>○</v>
      </c>
      <c r="Q120" s="644">
        <v>13</v>
      </c>
      <c r="R120" s="645" t="str">
        <v>農地維持</v>
      </c>
      <c r="S120" s="645" t="str">
        <v>実践活動</v>
      </c>
      <c r="T120" s="645" t="str">
        <v>ため池</v>
      </c>
      <c r="U120" s="645" t="str">
        <v>13 ため池の草刈り</v>
      </c>
    </row>
    <row r="121" spans="16:21">
      <c r="P121" s="597" t="str">
        <v>○</v>
      </c>
      <c r="Q121" s="644">
        <v>14</v>
      </c>
      <c r="R121" s="645" t="str">
        <v>農地維持</v>
      </c>
      <c r="S121" s="645" t="str">
        <v>実践活動</v>
      </c>
      <c r="T121" s="645" t="str">
        <v>ため池</v>
      </c>
      <c r="U121" s="645" t="str">
        <v>14 ため池の泥上げ</v>
      </c>
    </row>
    <row r="122" spans="16:21">
      <c r="P122" s="597" t="str">
        <v>○</v>
      </c>
      <c r="Q122" s="644">
        <v>15</v>
      </c>
      <c r="R122" s="645" t="str">
        <v>農地維持</v>
      </c>
      <c r="S122" s="645" t="str">
        <v>実践活動</v>
      </c>
      <c r="T122" s="645" t="str">
        <v>ため池</v>
      </c>
      <c r="U122" s="645" t="str">
        <v>15 ため池附帯施設の保守管理</v>
      </c>
    </row>
    <row r="123" spans="16:21">
      <c r="P123" s="597" t="str">
        <v>○</v>
      </c>
      <c r="Q123" s="644">
        <v>16</v>
      </c>
      <c r="R123" s="645" t="str">
        <v>農地維持</v>
      </c>
      <c r="S123" s="645" t="str">
        <v>実践活動</v>
      </c>
      <c r="T123" s="645" t="str">
        <v>共通</v>
      </c>
      <c r="U123" s="645" t="str">
        <v>16 異常気象時の対応</v>
      </c>
    </row>
    <row r="124" spans="16:21">
      <c r="P124" s="597" t="str">
        <v>○</v>
      </c>
      <c r="Q124" s="644">
        <v>17</v>
      </c>
      <c r="R124" s="645" t="str">
        <v>農地維持</v>
      </c>
      <c r="S124" s="645" t="str">
        <v>推進活動</v>
      </c>
      <c r="T124" s="645" t="str">
        <v>推進活動</v>
      </c>
      <c r="U124" s="645" t="str">
        <v>17 農業者の検討会の開催</v>
      </c>
    </row>
    <row r="125" spans="16:21">
      <c r="P125" s="597" t="str">
        <v>○</v>
      </c>
      <c r="Q125" s="644">
        <v>18</v>
      </c>
      <c r="R125" s="645" t="str">
        <v>農地維持</v>
      </c>
      <c r="S125" s="645" t="str">
        <v>推進活動</v>
      </c>
      <c r="T125" s="645" t="str">
        <v>推進活動</v>
      </c>
      <c r="U125" s="645" t="str">
        <v>18 農業者に対する意向調査、現地調査</v>
      </c>
    </row>
    <row r="126" spans="16:21">
      <c r="P126" s="597" t="str">
        <v>○</v>
      </c>
      <c r="Q126" s="644">
        <v>19</v>
      </c>
      <c r="R126" s="645" t="str">
        <v>農地維持</v>
      </c>
      <c r="S126" s="645" t="str">
        <v>推進活動</v>
      </c>
      <c r="T126" s="645" t="str">
        <v>推進活動</v>
      </c>
      <c r="U126" s="645" t="str">
        <v>19 不在村地主との連絡体制の整備等</v>
      </c>
    </row>
    <row r="127" spans="16:21">
      <c r="P127" s="597" t="str">
        <v>○</v>
      </c>
      <c r="Q127" s="644">
        <v>20</v>
      </c>
      <c r="R127" s="645" t="str">
        <v>農地維持</v>
      </c>
      <c r="S127" s="645" t="str">
        <v>推進活動</v>
      </c>
      <c r="T127" s="645" t="str">
        <v>推進活動</v>
      </c>
      <c r="U127" s="645" t="str">
        <v>20 集落外住民や地域住民との意見交換等</v>
      </c>
    </row>
    <row r="128" spans="16:21">
      <c r="P128" s="597" t="str">
        <v>○</v>
      </c>
      <c r="Q128" s="644">
        <v>21</v>
      </c>
      <c r="R128" s="645" t="str">
        <v>農地維持</v>
      </c>
      <c r="S128" s="645" t="str">
        <v>推進活動</v>
      </c>
      <c r="T128" s="645" t="str">
        <v>推進活動</v>
      </c>
      <c r="U128" s="645" t="str">
        <v>21 地域住民等に対する意向調査等</v>
      </c>
    </row>
    <row r="129" spans="16:21">
      <c r="P129" s="597" t="str">
        <v>○</v>
      </c>
      <c r="Q129" s="644">
        <v>22</v>
      </c>
      <c r="R129" s="645" t="str">
        <v>農地維持</v>
      </c>
      <c r="S129" s="645" t="str">
        <v>推進活動</v>
      </c>
      <c r="T129" s="645" t="str">
        <v>推進活動</v>
      </c>
      <c r="U129" s="645" t="str">
        <v>22 有識者等による研修会、検討会の開催</v>
      </c>
    </row>
    <row r="130" spans="16:21">
      <c r="P130" s="597" t="str">
        <v>○</v>
      </c>
      <c r="Q130" s="644">
        <v>23</v>
      </c>
      <c r="R130" s="645" t="str">
        <v>農地維持</v>
      </c>
      <c r="S130" s="645" t="str">
        <v>推進活動</v>
      </c>
      <c r="T130" s="645" t="str">
        <v>推進活動</v>
      </c>
      <c r="U130" s="645" t="str">
        <v>23 その他</v>
      </c>
    </row>
    <row r="131" spans="16:21">
      <c r="P131" s="597" t="str">
        <v>○</v>
      </c>
      <c r="Q131" s="644">
        <v>24</v>
      </c>
      <c r="R131" s="645" t="str">
        <v>共同</v>
      </c>
      <c r="S131" s="645" t="str">
        <v>機能診断・計画策定</v>
      </c>
      <c r="T131" s="645" t="str">
        <v>機能診断</v>
      </c>
      <c r="U131" s="645" t="str">
        <v>24 農用地の機能診断</v>
      </c>
    </row>
    <row r="132" spans="16:21">
      <c r="P132" s="597" t="str">
        <v>○</v>
      </c>
      <c r="Q132" s="644">
        <v>25</v>
      </c>
      <c r="R132" s="645" t="str">
        <v>共同</v>
      </c>
      <c r="S132" s="645" t="str">
        <v>機能診断・計画策定</v>
      </c>
      <c r="T132" s="645" t="str">
        <v>機能診断</v>
      </c>
      <c r="U132" s="645" t="str">
        <v>25 水路の機能診断</v>
      </c>
    </row>
    <row r="133" spans="16:21">
      <c r="P133" s="597" t="str">
        <v>○</v>
      </c>
      <c r="Q133" s="644">
        <v>26</v>
      </c>
      <c r="R133" s="645" t="str">
        <v>共同</v>
      </c>
      <c r="S133" s="645" t="str">
        <v>機能診断・計画策定</v>
      </c>
      <c r="T133" s="645" t="str">
        <v>機能診断</v>
      </c>
      <c r="U133" s="645" t="str">
        <v>26 農道の機能診断</v>
      </c>
    </row>
    <row r="134" spans="16:21">
      <c r="P134" s="597" t="str">
        <v>○</v>
      </c>
      <c r="Q134" s="644">
        <v>27</v>
      </c>
      <c r="R134" s="645" t="str">
        <v>共同</v>
      </c>
      <c r="S134" s="645" t="str">
        <v>機能診断・計画策定</v>
      </c>
      <c r="T134" s="645" t="str">
        <v>機能診断</v>
      </c>
      <c r="U134" s="645" t="str">
        <v>27 ため池の機能診断</v>
      </c>
    </row>
    <row r="135" spans="16:21">
      <c r="P135" s="597" t="str">
        <v>○</v>
      </c>
      <c r="Q135" s="644">
        <v>28</v>
      </c>
      <c r="R135" s="645" t="str">
        <v>共同</v>
      </c>
      <c r="S135" s="645" t="str">
        <v>機能診断・計画策定</v>
      </c>
      <c r="T135" s="645" t="str">
        <v>計画策定</v>
      </c>
      <c r="U135" s="645" t="str">
        <v>28 年度活動計画の策定</v>
      </c>
    </row>
    <row r="136" spans="16:21">
      <c r="P136" s="597" t="str">
        <v>○</v>
      </c>
      <c r="Q136" s="644">
        <v>29</v>
      </c>
      <c r="R136" s="645" t="str">
        <v>共同</v>
      </c>
      <c r="S136" s="645" t="str">
        <v>研修</v>
      </c>
      <c r="T136" s="645" t="str">
        <v>研修</v>
      </c>
      <c r="U136" s="645" t="str">
        <v>29 機能診断・補修技術等に関する研修</v>
      </c>
    </row>
    <row r="137" spans="16:21">
      <c r="P137" s="597" t="str">
        <v>○</v>
      </c>
      <c r="Q137" s="644">
        <v>30</v>
      </c>
      <c r="R137" s="645" t="str">
        <v>共同</v>
      </c>
      <c r="S137" s="645" t="str">
        <v>実践活動</v>
      </c>
      <c r="T137" s="645" t="str">
        <v>農用地</v>
      </c>
      <c r="U137" s="645" t="str">
        <v>30 農用地の軽微な補修等</v>
      </c>
    </row>
    <row r="138" spans="16:21">
      <c r="P138" s="597" t="str">
        <v>○</v>
      </c>
      <c r="Q138" s="644">
        <v>31</v>
      </c>
      <c r="R138" s="645" t="str">
        <v>共同</v>
      </c>
      <c r="S138" s="645" t="str">
        <v>実践活動</v>
      </c>
      <c r="T138" s="645" t="str">
        <v>水路</v>
      </c>
      <c r="U138" s="645" t="str">
        <v>31 水路の軽微な補修等</v>
      </c>
    </row>
    <row r="139" spans="16:21">
      <c r="P139" s="597" t="str">
        <v>○</v>
      </c>
      <c r="Q139" s="644">
        <v>32</v>
      </c>
      <c r="R139" s="645" t="str">
        <v>共同</v>
      </c>
      <c r="S139" s="645" t="str">
        <v>実践活動</v>
      </c>
      <c r="T139" s="645" t="str">
        <v>農道</v>
      </c>
      <c r="U139" s="645" t="str">
        <v>32 農道の軽微な補修等</v>
      </c>
    </row>
    <row r="140" spans="16:21">
      <c r="P140" s="597" t="str">
        <v>○</v>
      </c>
      <c r="Q140" s="644">
        <v>33</v>
      </c>
      <c r="R140" s="645" t="str">
        <v>共同</v>
      </c>
      <c r="S140" s="645" t="str">
        <v>実践活動</v>
      </c>
      <c r="T140" s="645" t="str">
        <v>ため池</v>
      </c>
      <c r="U140" s="645" t="str">
        <v>33 ため池の軽微な補修等</v>
      </c>
    </row>
    <row r="141" spans="16:21">
      <c r="P141" s="597" t="str">
        <v>○</v>
      </c>
      <c r="Q141" s="644">
        <v>34</v>
      </c>
      <c r="R141" s="645" t="str">
        <v>共同</v>
      </c>
      <c r="S141" s="645" t="str">
        <v>計画策定</v>
      </c>
      <c r="T141" s="645" t="str">
        <v>生態系保全</v>
      </c>
      <c r="U141" s="645" t="str">
        <v>34 生物多様性保全計画の策定</v>
      </c>
    </row>
    <row r="142" spans="16:21">
      <c r="P142" s="597" t="str">
        <v>○</v>
      </c>
      <c r="Q142" s="644">
        <v>35</v>
      </c>
      <c r="R142" s="645" t="str">
        <v>共同</v>
      </c>
      <c r="S142" s="645" t="str">
        <v>計画策定</v>
      </c>
      <c r="T142" s="645" t="str">
        <v>水質保全</v>
      </c>
      <c r="U142" s="645" t="str">
        <v>35 水質保全計画、農地保全計画の策定</v>
      </c>
    </row>
    <row r="143" spans="16:21">
      <c r="P143" s="597" t="str">
        <v>○</v>
      </c>
      <c r="Q143" s="644">
        <v>36</v>
      </c>
      <c r="R143" s="645" t="str">
        <v>共同</v>
      </c>
      <c r="S143" s="645" t="str">
        <v>計画策定</v>
      </c>
      <c r="T143" s="645" t="str">
        <v>景観形成・生活環境保全</v>
      </c>
      <c r="U143" s="645" t="str">
        <v>36 景観形成計画、生活環境保全計画の策定</v>
      </c>
    </row>
    <row r="144" spans="16:21">
      <c r="P144" s="597" t="str">
        <v>○</v>
      </c>
      <c r="Q144" s="644">
        <v>37</v>
      </c>
      <c r="R144" s="645" t="str">
        <v>共同</v>
      </c>
      <c r="S144" s="645" t="str">
        <v>計画策定</v>
      </c>
      <c r="T144" s="645" t="str">
        <v>水田貯留・地下水かん養</v>
      </c>
      <c r="U144" s="645" t="str">
        <v>37 水田貯留計画、地下水かん養計画の策定</v>
      </c>
    </row>
    <row r="145" spans="16:21">
      <c r="P145" s="597" t="str">
        <v>○</v>
      </c>
      <c r="Q145" s="644">
        <v>38</v>
      </c>
      <c r="R145" s="645" t="str">
        <v>共同</v>
      </c>
      <c r="S145" s="645" t="str">
        <v>計画策定</v>
      </c>
      <c r="T145" s="645" t="str">
        <v>資源循環</v>
      </c>
      <c r="U145" s="645" t="str">
        <v>38 資源循環計画の策定</v>
      </c>
    </row>
    <row r="146" spans="16:21">
      <c r="P146" s="597" t="str">
        <v>○</v>
      </c>
      <c r="Q146" s="644">
        <v>39</v>
      </c>
      <c r="R146" s="645" t="str">
        <v>共同</v>
      </c>
      <c r="S146" s="645" t="str">
        <v>実践活動</v>
      </c>
      <c r="T146" s="645" t="str">
        <v>生態系保全</v>
      </c>
      <c r="U146" s="645" t="str">
        <v>39 生物の生息状況の把握（生態系保全）</v>
      </c>
    </row>
    <row r="147" spans="16:21">
      <c r="P147" s="597" t="str">
        <v>○</v>
      </c>
      <c r="Q147" s="644">
        <v>40</v>
      </c>
      <c r="R147" s="645" t="str">
        <v>共同</v>
      </c>
      <c r="S147" s="645" t="str">
        <v>実践活動</v>
      </c>
      <c r="T147" s="645" t="str">
        <v>生態系保全</v>
      </c>
      <c r="U147" s="645" t="str">
        <v>40 外来種の駆除（生態系保全）</v>
      </c>
    </row>
    <row r="148" spans="16:21">
      <c r="P148" s="597" t="str">
        <v>○</v>
      </c>
      <c r="Q148" s="644">
        <v>41</v>
      </c>
      <c r="R148" s="645" t="str">
        <v>共同</v>
      </c>
      <c r="S148" s="645" t="str">
        <v>実践活動</v>
      </c>
      <c r="T148" s="645" t="str">
        <v>生態系保全</v>
      </c>
      <c r="U148" s="645" t="str">
        <v>41 その他（生態系保全）</v>
      </c>
    </row>
    <row r="149" spans="16:21">
      <c r="P149" s="597" t="str">
        <v>○</v>
      </c>
      <c r="Q149" s="644">
        <v>42</v>
      </c>
      <c r="R149" s="645" t="str">
        <v>共同</v>
      </c>
      <c r="S149" s="645" t="str">
        <v>実践活動</v>
      </c>
      <c r="T149" s="645" t="str">
        <v>水質保全</v>
      </c>
      <c r="U149" s="645" t="str">
        <v>42 水質モニタリングの実施・記録管理（水質保全）</v>
      </c>
    </row>
    <row r="150" spans="16:21">
      <c r="P150" s="597" t="str">
        <v>○</v>
      </c>
      <c r="Q150" s="644">
        <v>43</v>
      </c>
      <c r="R150" s="645" t="str">
        <v>共同</v>
      </c>
      <c r="S150" s="645" t="str">
        <v>実践活動</v>
      </c>
      <c r="T150" s="645" t="str">
        <v>水質保全</v>
      </c>
      <c r="U150" s="645" t="str">
        <v>43 畑からの土砂流出対策（水質保全）</v>
      </c>
    </row>
    <row r="151" spans="16:21">
      <c r="P151" s="597" t="str">
        <v>○</v>
      </c>
      <c r="Q151" s="644">
        <v>44</v>
      </c>
      <c r="R151" s="645" t="str">
        <v>共同</v>
      </c>
      <c r="S151" s="645" t="str">
        <v>実践活動</v>
      </c>
      <c r="T151" s="645" t="str">
        <v>水質保全</v>
      </c>
      <c r="U151" s="645" t="str">
        <v>44 その他（水質保全）</v>
      </c>
    </row>
    <row r="152" spans="16:21">
      <c r="P152" s="597" t="str">
        <v>○</v>
      </c>
      <c r="Q152" s="644">
        <v>45</v>
      </c>
      <c r="R152" s="645" t="str">
        <v>共同</v>
      </c>
      <c r="S152" s="645" t="str">
        <v>実践活動</v>
      </c>
      <c r="T152" s="645" t="str">
        <v>景観形成・生活環境保全</v>
      </c>
      <c r="U152" s="645" t="str">
        <v>45 植栽等の景観形成活動（景観形成・生活環境保全）</v>
      </c>
    </row>
    <row r="153" spans="16:21">
      <c r="P153" s="597" t="str">
        <v>○</v>
      </c>
      <c r="Q153" s="644">
        <v>46</v>
      </c>
      <c r="R153" s="645" t="str">
        <v>共同</v>
      </c>
      <c r="S153" s="645" t="str">
        <v>実践活動</v>
      </c>
      <c r="T153" s="645" t="str">
        <v>景観形成・生活環境保全</v>
      </c>
      <c r="U153" s="645" t="str">
        <v>46 施設等の定期的な巡回点検・清掃（景観形成・生活環境保全）</v>
      </c>
    </row>
    <row r="154" spans="16:21">
      <c r="P154" s="597" t="str">
        <v>○</v>
      </c>
      <c r="Q154" s="644">
        <v>47</v>
      </c>
      <c r="R154" s="645" t="str">
        <v>共同</v>
      </c>
      <c r="S154" s="645" t="str">
        <v>実践活動</v>
      </c>
      <c r="T154" s="645" t="str">
        <v>景観形成・生活環境保全</v>
      </c>
      <c r="U154" s="645" t="str">
        <v>47 その他（景観形成・生活環境保全）</v>
      </c>
    </row>
    <row r="155" spans="16:21">
      <c r="P155" s="597" t="str">
        <v>○</v>
      </c>
      <c r="Q155" s="644">
        <v>48</v>
      </c>
      <c r="R155" s="645" t="str">
        <v>共同</v>
      </c>
      <c r="S155" s="645" t="str">
        <v>実践活動</v>
      </c>
      <c r="T155" s="645" t="str">
        <v>水田貯留・地下水かん養</v>
      </c>
      <c r="U155" s="645" t="str">
        <v>48 水田の貯留機能向上活動（水田貯留機能増進・地下水かん養）</v>
      </c>
    </row>
    <row r="156" spans="16:21">
      <c r="P156" s="597" t="str">
        <v>○</v>
      </c>
      <c r="Q156" s="644">
        <v>49</v>
      </c>
      <c r="R156" s="645" t="str">
        <v>共同</v>
      </c>
      <c r="S156" s="645" t="str">
        <v>実践活動</v>
      </c>
      <c r="T156" s="645" t="str">
        <v>水田貯留・地下水かん養</v>
      </c>
      <c r="U156" s="645" t="str">
        <v>49 地下水かん養活動、水源かん養林の保全（水田貯留機能増進・地下水かん養）</v>
      </c>
    </row>
    <row r="157" spans="16:21">
      <c r="P157" s="597" t="str">
        <v>○</v>
      </c>
      <c r="Q157" s="644">
        <v>50</v>
      </c>
      <c r="R157" s="645" t="str">
        <v>共同</v>
      </c>
      <c r="S157" s="645" t="str">
        <v>実践活動</v>
      </c>
      <c r="T157" s="645" t="str">
        <v>資源循環</v>
      </c>
      <c r="U157" s="645" t="str">
        <v>50 地域資源の活用・資源循環活動（資源循環）</v>
      </c>
    </row>
    <row r="158" spans="16:21">
      <c r="P158" s="597" t="str">
        <v>○</v>
      </c>
      <c r="Q158" s="644">
        <v>51</v>
      </c>
      <c r="R158" s="645" t="str">
        <v>共同</v>
      </c>
      <c r="S158" s="645" t="str">
        <v>啓発・普及</v>
      </c>
      <c r="T158" s="645" t="str">
        <v>啓発・普及</v>
      </c>
      <c r="U158" s="645" t="str">
        <v>51 啓発・普及活動</v>
      </c>
    </row>
    <row r="159" spans="16:21">
      <c r="P159" s="597" t="str">
        <v>○</v>
      </c>
      <c r="Q159" s="644">
        <v>52</v>
      </c>
      <c r="R159" s="645" t="str">
        <v>共同</v>
      </c>
      <c r="S159" s="645" t="str">
        <v>増進活動</v>
      </c>
      <c r="T159" s="645" t="str">
        <v>増進活動</v>
      </c>
      <c r="U159" s="645" t="str">
        <v>52 遊休農地の有効活用</v>
      </c>
    </row>
    <row r="160" spans="16:21">
      <c r="P160" s="597" t="str">
        <v>○</v>
      </c>
      <c r="Q160" s="644">
        <v>53</v>
      </c>
      <c r="R160" s="645" t="str">
        <v>共同</v>
      </c>
      <c r="S160" s="645" t="str">
        <v>増進活動</v>
      </c>
      <c r="T160" s="645" t="str">
        <v>増進活動</v>
      </c>
      <c r="U160" s="645" t="str">
        <v>53 鳥獣被害防止対策及び環境改善活動の強化</v>
      </c>
    </row>
    <row r="161" spans="16:21">
      <c r="P161" s="597" t="str">
        <v>○</v>
      </c>
      <c r="Q161" s="644">
        <v>54</v>
      </c>
      <c r="R161" s="645" t="str">
        <v>共同</v>
      </c>
      <c r="S161" s="645" t="str">
        <v>増進活動</v>
      </c>
      <c r="T161" s="645" t="str">
        <v>増進活動</v>
      </c>
      <c r="U161" s="645" t="str">
        <v>54 地域住民による直営施工</v>
      </c>
    </row>
    <row r="162" spans="16:21">
      <c r="P162" s="597" t="str">
        <v>○</v>
      </c>
      <c r="Q162" s="644">
        <v>55</v>
      </c>
      <c r="R162" s="645" t="str">
        <v>共同</v>
      </c>
      <c r="S162" s="645" t="str">
        <v>増進活動</v>
      </c>
      <c r="T162" s="645" t="str">
        <v>増進活動</v>
      </c>
      <c r="U162" s="645" t="str">
        <v>55 防災・減災力の強化</v>
      </c>
    </row>
    <row r="163" spans="16:21">
      <c r="P163" s="597" t="str">
        <v>○</v>
      </c>
      <c r="Q163" s="644">
        <v>56</v>
      </c>
      <c r="R163" s="645" t="str">
        <v>共同</v>
      </c>
      <c r="S163" s="645" t="str">
        <v>増進活動</v>
      </c>
      <c r="T163" s="645" t="str">
        <v>増進活動</v>
      </c>
      <c r="U163" s="645" t="str">
        <v>56 農村環境保全活動の幅広い展開</v>
      </c>
    </row>
    <row r="164" spans="16:21">
      <c r="P164" s="597" t="str">
        <v>○</v>
      </c>
      <c r="Q164" s="644">
        <v>57</v>
      </c>
      <c r="R164" s="645" t="str">
        <v>共同</v>
      </c>
      <c r="S164" s="645" t="str">
        <v>増進活動</v>
      </c>
      <c r="T164" s="645" t="str">
        <v>増進活動</v>
      </c>
      <c r="U164" s="645" t="str">
        <v>57 やすらぎ・福祉及び教育機能の活用</v>
      </c>
    </row>
    <row r="165" spans="16:21">
      <c r="P165" s="597" t="str">
        <v>○</v>
      </c>
      <c r="Q165" s="644">
        <v>58</v>
      </c>
      <c r="R165" s="645" t="str">
        <v>共同</v>
      </c>
      <c r="S165" s="645" t="str">
        <v>増進活動</v>
      </c>
      <c r="T165" s="645" t="str">
        <v>増進活動</v>
      </c>
      <c r="U165" s="645" t="str">
        <v>58 農村文化の伝承を通じた農村コミュニティの強化</v>
      </c>
    </row>
    <row r="166" spans="16:21">
      <c r="P166" s="597" t="str">
        <v>○</v>
      </c>
      <c r="Q166" s="644" t="str">
        <v>58-2</v>
      </c>
      <c r="R166" s="645" t="str">
        <v>共同</v>
      </c>
      <c r="S166" s="645" t="str">
        <v>増進活動</v>
      </c>
      <c r="T166" s="645" t="str">
        <v>増進活動</v>
      </c>
      <c r="U166" s="645" t="str">
        <v>58-2 広域活動組織における活動支援班による活動の実施</v>
      </c>
    </row>
    <row r="167" spans="16:21">
      <c r="P167" s="597" t="str">
        <v>○</v>
      </c>
      <c r="Q167" s="644" t="str">
        <v>58-3</v>
      </c>
      <c r="R167" s="645" t="str">
        <v>共同</v>
      </c>
      <c r="S167" s="645" t="str">
        <v>増進活動</v>
      </c>
      <c r="T167" s="645" t="str">
        <v>増進活動</v>
      </c>
      <c r="U167" s="645" t="str">
        <v>58-3 水管理を通じた環境負荷低減活動の強化</v>
      </c>
    </row>
    <row r="168" spans="16:21">
      <c r="P168" s="597" t="str">
        <v>○</v>
      </c>
      <c r="Q168" s="644">
        <v>59</v>
      </c>
      <c r="R168" s="645" t="str">
        <v>共同</v>
      </c>
      <c r="S168" s="645" t="str">
        <v>増進活動</v>
      </c>
      <c r="T168" s="645" t="str">
        <v>増進活動</v>
      </c>
      <c r="U168" s="645" t="str">
        <v>59 都道府県、市町村が特に認める活動</v>
      </c>
    </row>
    <row r="169" spans="16:21">
      <c r="P169" s="597" t="str">
        <v>○</v>
      </c>
      <c r="Q169" s="644">
        <v>60</v>
      </c>
      <c r="R169" s="645" t="str">
        <v>共同</v>
      </c>
      <c r="S169" s="645" t="str">
        <v>増進活動</v>
      </c>
      <c r="T169" s="645" t="str">
        <v>増進活動</v>
      </c>
      <c r="U169" s="645" t="str">
        <v>60 広報活動・農村関係人口の拡大</v>
      </c>
    </row>
    <row r="170" spans="16:21">
      <c r="P170" s="597" t="str">
        <v>○</v>
      </c>
      <c r="Q170" s="644">
        <v>61</v>
      </c>
      <c r="R170" s="645" t="str">
        <v>長寿命化</v>
      </c>
      <c r="S170" s="645" t="str">
        <v>実践活動</v>
      </c>
      <c r="T170" s="645" t="str">
        <v>水路</v>
      </c>
      <c r="U170" s="645" t="str">
        <v>61 水路の補修</v>
      </c>
    </row>
    <row r="171" spans="16:21">
      <c r="P171" s="597" t="str">
        <v>○</v>
      </c>
      <c r="Q171" s="644">
        <v>62</v>
      </c>
      <c r="R171" s="645" t="str">
        <v>長寿命化</v>
      </c>
      <c r="S171" s="645" t="str">
        <v>実践活動</v>
      </c>
      <c r="T171" s="645" t="str">
        <v>水路</v>
      </c>
      <c r="U171" s="645" t="str">
        <v>62 水路の更新等</v>
      </c>
    </row>
    <row r="172" spans="16:21">
      <c r="P172" s="597" t="str">
        <v>○</v>
      </c>
      <c r="Q172" s="644">
        <v>63</v>
      </c>
      <c r="R172" s="645" t="str">
        <v>長寿命化</v>
      </c>
      <c r="S172" s="645" t="str">
        <v>実践活動</v>
      </c>
      <c r="T172" s="645" t="str">
        <v>農道</v>
      </c>
      <c r="U172" s="645" t="str">
        <v>63 農道の補修</v>
      </c>
    </row>
    <row r="173" spans="16:21">
      <c r="P173" s="597" t="str">
        <v>○</v>
      </c>
      <c r="Q173" s="644">
        <v>64</v>
      </c>
      <c r="R173" s="645" t="str">
        <v>長寿命化</v>
      </c>
      <c r="S173" s="645" t="str">
        <v>実践活動</v>
      </c>
      <c r="T173" s="645" t="str">
        <v>農道</v>
      </c>
      <c r="U173" s="645" t="str">
        <v>64 農道の更新等</v>
      </c>
    </row>
    <row r="174" spans="16:21">
      <c r="P174" s="597" t="str">
        <v>○</v>
      </c>
      <c r="Q174" s="644">
        <v>65</v>
      </c>
      <c r="R174" s="645" t="str">
        <v>長寿命化</v>
      </c>
      <c r="S174" s="645" t="str">
        <v>実践活動</v>
      </c>
      <c r="T174" s="645" t="str">
        <v>ため池</v>
      </c>
      <c r="U174" s="645" t="str">
        <v>65 ため池の補修</v>
      </c>
    </row>
    <row r="175" spans="16:21">
      <c r="P175" s="597" t="str">
        <v>○</v>
      </c>
      <c r="Q175" s="644">
        <v>66</v>
      </c>
      <c r="R175" s="645" t="str">
        <v>長寿命化</v>
      </c>
      <c r="S175" s="645" t="str">
        <v>実践活動</v>
      </c>
      <c r="T175" s="645" t="str">
        <v>ため池</v>
      </c>
      <c r="U175" s="645" t="str">
        <v>66 ため池（附帯施設）の更新等</v>
      </c>
    </row>
    <row r="176" spans="16:21">
      <c r="P176" s="597" t="str">
        <v>○</v>
      </c>
      <c r="Q176" s="644">
        <v>67</v>
      </c>
      <c r="R176" s="645" t="str">
        <v>中山間直払</v>
      </c>
      <c r="S176" s="645" t="str">
        <v>農地法面の見回り</v>
      </c>
      <c r="T176" s="645">
        <v>0</v>
      </c>
      <c r="U176" s="645">
        <v>0</v>
      </c>
    </row>
    <row r="177" spans="16:21">
      <c r="P177" s="597" t="str">
        <v>○</v>
      </c>
      <c r="Q177" s="644">
        <v>68</v>
      </c>
      <c r="R177" s="645" t="str">
        <v>中山間直払</v>
      </c>
      <c r="S177" s="645" t="str">
        <v>鳥獣被害防止対策</v>
      </c>
      <c r="T177" s="645">
        <v>0</v>
      </c>
      <c r="U177" s="645">
        <v>0</v>
      </c>
    </row>
    <row r="178" spans="16:21">
      <c r="P178" s="597" t="str">
        <v>○</v>
      </c>
      <c r="Q178" s="644">
        <v>69</v>
      </c>
      <c r="R178" s="645" t="str">
        <v>中山間直払</v>
      </c>
      <c r="S178" s="645" t="str">
        <v>水路管理活動</v>
      </c>
      <c r="T178" s="645">
        <v>0</v>
      </c>
      <c r="U178" s="645">
        <v>0</v>
      </c>
    </row>
    <row r="179" spans="16:21">
      <c r="P179" s="597" t="str">
        <v>○</v>
      </c>
      <c r="Q179" s="644">
        <v>70</v>
      </c>
      <c r="R179" s="645" t="str">
        <v>中山間直払</v>
      </c>
      <c r="S179" s="645" t="str">
        <v>農道管理活動</v>
      </c>
      <c r="T179" s="645">
        <v>0</v>
      </c>
      <c r="U179" s="645">
        <v>0</v>
      </c>
    </row>
    <row r="180" spans="16:21">
      <c r="P180" s="597" t="str">
        <v>○</v>
      </c>
      <c r="Q180" s="644">
        <v>71</v>
      </c>
      <c r="R180" s="645" t="str">
        <v>中山間直払</v>
      </c>
      <c r="S180" s="645" t="str">
        <v>周辺林地の下草刈り</v>
      </c>
      <c r="T180" s="645">
        <v>0</v>
      </c>
      <c r="U180" s="645">
        <v>0</v>
      </c>
    </row>
    <row r="181" spans="16:21">
      <c r="P181" s="597" t="str">
        <v>○</v>
      </c>
      <c r="Q181" s="644">
        <v>72</v>
      </c>
      <c r="R181" s="645" t="str">
        <v>中山間直払</v>
      </c>
      <c r="S181" s="645" t="str">
        <v>景観作物作付け活動</v>
      </c>
      <c r="T181" s="645">
        <v>0</v>
      </c>
      <c r="U181" s="645">
        <v>0</v>
      </c>
    </row>
    <row r="182" spans="16:21">
      <c r="P182" s="597" t="str">
        <v>○</v>
      </c>
      <c r="Q182" s="644">
        <v>73</v>
      </c>
      <c r="R182" s="645" t="str">
        <v>中山間直払</v>
      </c>
      <c r="S182" s="645" t="str">
        <v>ネットワーク化活動計画の話合い</v>
      </c>
      <c r="T182" s="645">
        <v>0</v>
      </c>
      <c r="U182" s="645">
        <v>0</v>
      </c>
    </row>
    <row r="183" spans="16:21">
      <c r="P183" s="597" t="str">
        <v>○</v>
      </c>
      <c r="Q183" s="644">
        <v>74</v>
      </c>
      <c r="R183" s="645" t="str">
        <v>中山間直払</v>
      </c>
      <c r="S183" s="645" t="str">
        <v>総会</v>
      </c>
      <c r="T183" s="645">
        <v>0</v>
      </c>
      <c r="U183" s="645">
        <v>0</v>
      </c>
    </row>
    <row r="184" spans="16:21">
      <c r="P184" s="597" t="str">
        <v>○</v>
      </c>
      <c r="Q184" s="644">
        <v>75</v>
      </c>
      <c r="R184" s="645" t="str">
        <v>中山間直払</v>
      </c>
      <c r="S184" s="645" t="str">
        <v>役員会</v>
      </c>
      <c r="T184" s="645">
        <v>0</v>
      </c>
      <c r="U184" s="645">
        <v>0</v>
      </c>
    </row>
    <row r="185" spans="16:21">
      <c r="P185" s="597" t="str">
        <v>○</v>
      </c>
      <c r="Q185" s="644">
        <v>76</v>
      </c>
      <c r="R185" s="645" t="str">
        <v>中山間直払</v>
      </c>
      <c r="S185" s="645" t="str">
        <v>現地確認立会い</v>
      </c>
      <c r="T185" s="645">
        <v>0</v>
      </c>
      <c r="U185" s="645">
        <v>0</v>
      </c>
    </row>
    <row r="186" spans="16:21">
      <c r="P186" s="597" t="str">
        <v>○</v>
      </c>
      <c r="Q186" s="644">
        <v>77</v>
      </c>
      <c r="R186" s="645" t="str">
        <v>中山間直払</v>
      </c>
      <c r="S186" s="645" t="str">
        <v>市役所打合せ</v>
      </c>
      <c r="T186" s="645">
        <v>0</v>
      </c>
      <c r="U186" s="645">
        <v>0</v>
      </c>
    </row>
    <row r="187" spans="16:21">
      <c r="P187" s="597" t="str">
        <v>○</v>
      </c>
      <c r="Q187" s="644">
        <v>78</v>
      </c>
      <c r="R187" s="645" t="str">
        <v>中山間直払</v>
      </c>
      <c r="S187" s="645" t="str">
        <v>研修</v>
      </c>
      <c r="T187" s="645">
        <v>0</v>
      </c>
      <c r="U187" s="645">
        <v>0</v>
      </c>
    </row>
    <row r="188" spans="16:21">
      <c r="P188" s="597" t="str">
        <v>○</v>
      </c>
      <c r="Q188" s="644">
        <v>79</v>
      </c>
      <c r="R188" s="645" t="str">
        <v>中山間直払</v>
      </c>
      <c r="S188" s="645" t="str">
        <v>その他</v>
      </c>
      <c r="T188" s="645">
        <v>0</v>
      </c>
      <c r="U188" s="645">
        <v>0</v>
      </c>
    </row>
    <row r="189" spans="16:21">
      <c r="P189" s="597" t="str">
        <v>○</v>
      </c>
      <c r="Q189" s="644">
        <v>80</v>
      </c>
      <c r="R189" s="645" t="str">
        <v>中山間直払</v>
      </c>
      <c r="S189" s="645" t="str">
        <v>※適宜【選択肢】シートに項目を追加ください</v>
      </c>
      <c r="T189" s="645">
        <v>0</v>
      </c>
      <c r="U189" s="645">
        <v>0</v>
      </c>
    </row>
    <row r="190" spans="16:21">
      <c r="P190" s="597" t="str">
        <v>○</v>
      </c>
      <c r="Q190" s="644">
        <v>0</v>
      </c>
      <c r="R190" s="645">
        <v>0</v>
      </c>
      <c r="S190" s="645">
        <v>0</v>
      </c>
      <c r="T190" s="645">
        <v>0</v>
      </c>
      <c r="U190" s="645">
        <v>0</v>
      </c>
    </row>
    <row r="191" spans="16:21">
      <c r="P191" s="597" t="str">
        <v>○</v>
      </c>
      <c r="Q191" s="644">
        <v>0</v>
      </c>
      <c r="R191" s="645">
        <v>0</v>
      </c>
      <c r="S191" s="645">
        <v>0</v>
      </c>
      <c r="T191" s="645">
        <v>0</v>
      </c>
      <c r="U191" s="645">
        <v>0</v>
      </c>
    </row>
    <row r="192" spans="16:21">
      <c r="P192" s="597"/>
      <c r="Q192" s="644"/>
      <c r="R192" s="645"/>
      <c r="S192" s="645"/>
      <c r="T192" s="645"/>
      <c r="U192" s="645"/>
    </row>
    <row r="193" spans="16:21">
      <c r="P193" s="597"/>
      <c r="Q193" s="644"/>
      <c r="R193" s="645"/>
      <c r="S193" s="645"/>
      <c r="T193" s="645"/>
      <c r="U193" s="645"/>
    </row>
    <row r="194" spans="16:21">
      <c r="P194" s="597"/>
      <c r="Q194" s="644"/>
      <c r="R194" s="645"/>
      <c r="S194" s="645"/>
      <c r="T194" s="645"/>
      <c r="U194" s="645"/>
    </row>
    <row r="195" spans="16:21">
      <c r="P195" s="597"/>
      <c r="Q195" s="644"/>
      <c r="R195" s="645"/>
      <c r="S195" s="645"/>
      <c r="T195" s="645"/>
      <c r="U195" s="645"/>
    </row>
    <row r="196" spans="16:21">
      <c r="P196" s="597"/>
      <c r="Q196" s="644"/>
      <c r="R196" s="645"/>
      <c r="S196" s="645"/>
      <c r="T196" s="645"/>
      <c r="U196" s="645"/>
    </row>
    <row r="197" spans="16:21">
      <c r="P197" s="597"/>
      <c r="Q197" s="644"/>
      <c r="R197" s="645"/>
      <c r="S197" s="645"/>
      <c r="T197" s="645"/>
      <c r="U197" s="645"/>
    </row>
    <row r="198" spans="16:21">
      <c r="P198" s="597"/>
      <c r="Q198" s="644"/>
      <c r="R198" s="645"/>
      <c r="S198" s="645"/>
      <c r="T198" s="645"/>
      <c r="U198" s="645"/>
    </row>
    <row r="199" spans="16:21">
      <c r="P199" s="597"/>
      <c r="Q199" s="644"/>
      <c r="R199" s="645"/>
      <c r="S199" s="645"/>
      <c r="T199" s="645"/>
      <c r="U199" s="645"/>
    </row>
    <row r="200" spans="16:21">
      <c r="P200" s="597"/>
      <c r="Q200" s="644"/>
      <c r="R200" s="645"/>
      <c r="S200" s="645"/>
      <c r="T200" s="645"/>
      <c r="U200" s="645"/>
    </row>
    <row r="201" spans="16:21">
      <c r="P201" s="597"/>
      <c r="Q201" s="644"/>
      <c r="R201" s="645"/>
      <c r="S201" s="645"/>
      <c r="T201" s="645"/>
      <c r="U201" s="645"/>
    </row>
    <row r="202" spans="16:21">
      <c r="P202" s="597"/>
      <c r="Q202" s="644"/>
      <c r="R202" s="645"/>
      <c r="S202" s="645"/>
      <c r="T202" s="645"/>
      <c r="U202" s="645"/>
    </row>
    <row r="203" spans="16:21">
      <c r="P203" s="597"/>
      <c r="Q203" s="644"/>
      <c r="R203" s="645"/>
      <c r="S203" s="645"/>
      <c r="T203" s="645"/>
      <c r="U203" s="645"/>
    </row>
    <row r="204" spans="16:21">
      <c r="P204" s="597"/>
      <c r="Q204" s="644"/>
      <c r="R204" s="645"/>
      <c r="S204" s="645"/>
      <c r="T204" s="645"/>
      <c r="U204" s="645"/>
    </row>
    <row r="205" spans="16:21">
      <c r="P205" s="597"/>
      <c r="Q205" s="644"/>
      <c r="R205" s="645"/>
      <c r="S205" s="645"/>
      <c r="T205" s="645"/>
      <c r="U205" s="645"/>
    </row>
    <row r="206" spans="16:21">
      <c r="P206" s="597"/>
      <c r="Q206" s="644"/>
      <c r="R206" s="645"/>
      <c r="S206" s="645"/>
      <c r="T206" s="645"/>
      <c r="U206" s="645"/>
    </row>
    <row r="207" spans="16:21">
      <c r="P207" s="597"/>
      <c r="Q207" s="644"/>
      <c r="R207" s="645"/>
      <c r="S207" s="645"/>
      <c r="T207" s="645"/>
      <c r="U207" s="645"/>
    </row>
    <row r="208" spans="16:21">
      <c r="P208" s="597"/>
      <c r="Q208" s="644"/>
      <c r="R208" s="645"/>
      <c r="S208" s="645"/>
      <c r="T208" s="645"/>
      <c r="U208" s="645"/>
    </row>
    <row r="209" spans="16:21">
      <c r="P209" s="597"/>
      <c r="Q209" s="644"/>
      <c r="R209" s="645"/>
      <c r="S209" s="645"/>
      <c r="T209" s="645"/>
      <c r="U209" s="645"/>
    </row>
    <row r="210" spans="16:21">
      <c r="P210" s="597"/>
      <c r="Q210" s="644"/>
      <c r="R210" s="645"/>
      <c r="S210" s="645"/>
      <c r="T210" s="645"/>
      <c r="U210" s="645"/>
    </row>
    <row r="211" spans="16:21">
      <c r="P211" s="597"/>
      <c r="Q211" s="644"/>
      <c r="R211" s="645"/>
      <c r="S211" s="645"/>
      <c r="T211" s="645"/>
      <c r="U211" s="645"/>
    </row>
    <row r="212" spans="16:21">
      <c r="P212" s="597"/>
      <c r="Q212" s="644"/>
      <c r="R212" s="645"/>
      <c r="S212" s="645"/>
      <c r="T212" s="645"/>
      <c r="U212" s="645"/>
    </row>
    <row r="213" spans="16:21">
      <c r="P213" s="597"/>
      <c r="Q213" s="644"/>
      <c r="R213" s="645"/>
      <c r="S213" s="645"/>
      <c r="T213" s="645"/>
      <c r="U213" s="645"/>
    </row>
    <row r="214" spans="16:21">
      <c r="P214" s="597"/>
      <c r="Q214" s="644"/>
      <c r="R214" s="645"/>
      <c r="S214" s="645"/>
      <c r="T214" s="645"/>
      <c r="U214" s="645"/>
    </row>
    <row r="215" spans="16:21">
      <c r="P215" s="597"/>
      <c r="Q215" s="644"/>
      <c r="R215" s="645"/>
      <c r="S215" s="645"/>
      <c r="T215" s="645"/>
      <c r="U215" s="645"/>
    </row>
    <row r="216" spans="16:21">
      <c r="P216" s="597"/>
      <c r="Q216" s="644"/>
      <c r="R216" s="645"/>
      <c r="S216" s="645"/>
      <c r="T216" s="645"/>
      <c r="U216" s="645"/>
    </row>
    <row r="217" spans="16:21">
      <c r="P217" s="597"/>
      <c r="Q217" s="644"/>
      <c r="R217" s="645"/>
      <c r="S217" s="645"/>
      <c r="T217" s="645"/>
      <c r="U217" s="645"/>
    </row>
    <row r="218" spans="16:21">
      <c r="P218" s="597"/>
      <c r="Q218" s="644"/>
      <c r="R218" s="645"/>
      <c r="S218" s="645"/>
      <c r="T218" s="645"/>
      <c r="U218" s="645"/>
    </row>
    <row r="219" spans="16:21">
      <c r="P219" s="597"/>
      <c r="Q219" s="644"/>
      <c r="R219" s="645"/>
      <c r="S219" s="645"/>
      <c r="T219" s="645"/>
      <c r="U219" s="645"/>
    </row>
    <row r="220" spans="16:21">
      <c r="P220" s="597"/>
      <c r="Q220" s="644"/>
      <c r="R220" s="645"/>
      <c r="S220" s="645"/>
      <c r="T220" s="645"/>
      <c r="U220" s="645"/>
    </row>
    <row r="221" spans="16:21">
      <c r="P221" s="597"/>
      <c r="Q221" s="644"/>
      <c r="R221" s="645"/>
      <c r="S221" s="645"/>
      <c r="T221" s="645"/>
      <c r="U221" s="645"/>
    </row>
    <row r="222" spans="16:21">
      <c r="P222" s="597"/>
      <c r="Q222" s="644"/>
      <c r="R222" s="645"/>
      <c r="S222" s="645"/>
      <c r="T222" s="645"/>
      <c r="U222" s="645"/>
    </row>
    <row r="223" spans="16:21">
      <c r="P223" s="597"/>
      <c r="Q223" s="644"/>
      <c r="R223" s="645"/>
      <c r="S223" s="645"/>
      <c r="T223" s="645"/>
      <c r="U223" s="645"/>
    </row>
    <row r="224" spans="16:21">
      <c r="P224" s="597"/>
      <c r="Q224" s="644"/>
      <c r="R224" s="645"/>
      <c r="S224" s="645"/>
      <c r="T224" s="645"/>
      <c r="U224" s="645"/>
    </row>
    <row r="225" spans="16:21">
      <c r="P225" s="597"/>
      <c r="Q225" s="644"/>
      <c r="R225" s="645"/>
      <c r="S225" s="645"/>
      <c r="T225" s="645"/>
      <c r="U225" s="645"/>
    </row>
    <row r="226" spans="16:21">
      <c r="P226" s="597"/>
      <c r="Q226" s="644"/>
      <c r="R226" s="645"/>
      <c r="S226" s="645"/>
      <c r="T226" s="645"/>
      <c r="U226" s="645"/>
    </row>
    <row r="227" spans="16:21">
      <c r="P227" s="597"/>
      <c r="Q227" s="644"/>
      <c r="R227" s="645"/>
      <c r="S227" s="645"/>
      <c r="T227" s="645"/>
      <c r="U227" s="645"/>
    </row>
    <row r="228" spans="16:21">
      <c r="P228" s="597"/>
      <c r="Q228" s="644"/>
      <c r="R228" s="645"/>
      <c r="S228" s="645"/>
      <c r="T228" s="645"/>
      <c r="U228" s="645"/>
    </row>
    <row r="229" spans="16:21">
      <c r="P229" s="597"/>
      <c r="Q229" s="644"/>
      <c r="R229" s="645"/>
      <c r="S229" s="645"/>
      <c r="T229" s="645"/>
      <c r="U229" s="645"/>
    </row>
    <row r="230" spans="16:21">
      <c r="P230" s="597"/>
      <c r="Q230" s="644"/>
      <c r="R230" s="645"/>
      <c r="S230" s="645"/>
      <c r="T230" s="645"/>
      <c r="U230" s="645"/>
    </row>
    <row r="231" spans="16:21">
      <c r="P231" s="597"/>
      <c r="Q231" s="644"/>
      <c r="R231" s="645"/>
      <c r="S231" s="645"/>
      <c r="T231" s="645"/>
      <c r="U231" s="645"/>
    </row>
    <row r="232" spans="16:21">
      <c r="P232" s="597"/>
      <c r="Q232" s="644"/>
      <c r="R232" s="645"/>
      <c r="S232" s="645"/>
      <c r="T232" s="645"/>
      <c r="U232" s="645"/>
    </row>
    <row r="233" spans="16:21">
      <c r="P233" s="597"/>
      <c r="Q233" s="644"/>
      <c r="R233" s="645"/>
      <c r="S233" s="645"/>
      <c r="T233" s="645"/>
      <c r="U233" s="645"/>
    </row>
    <row r="234" spans="16:21">
      <c r="P234" s="597"/>
      <c r="Q234" s="644"/>
      <c r="R234" s="645"/>
      <c r="S234" s="645"/>
      <c r="T234" s="645"/>
      <c r="U234" s="645"/>
    </row>
    <row r="235" spans="16:21">
      <c r="P235" s="597"/>
      <c r="Q235" s="644"/>
      <c r="R235" s="645"/>
      <c r="S235" s="645"/>
      <c r="T235" s="645"/>
      <c r="U235" s="645"/>
    </row>
    <row r="236" spans="16:21">
      <c r="P236" s="597"/>
      <c r="Q236" s="644"/>
      <c r="R236" s="645"/>
      <c r="S236" s="645"/>
      <c r="T236" s="645"/>
      <c r="U236" s="645"/>
    </row>
    <row r="237" spans="16:21">
      <c r="P237" s="597"/>
      <c r="Q237" s="644"/>
      <c r="R237" s="645"/>
      <c r="S237" s="645"/>
      <c r="T237" s="645"/>
      <c r="U237" s="645"/>
    </row>
    <row r="238" spans="16:21">
      <c r="P238" s="597"/>
      <c r="Q238" s="644"/>
      <c r="R238" s="645"/>
      <c r="S238" s="645"/>
      <c r="T238" s="645"/>
      <c r="U238" s="645"/>
    </row>
    <row r="239" spans="16:21">
      <c r="P239" s="597"/>
      <c r="Q239" s="644"/>
      <c r="R239" s="645"/>
      <c r="S239" s="645"/>
      <c r="T239" s="645"/>
      <c r="U239" s="645"/>
    </row>
    <row r="240" spans="16:21">
      <c r="P240" s="597"/>
      <c r="Q240" s="644"/>
      <c r="R240" s="645"/>
      <c r="S240" s="645"/>
      <c r="T240" s="645"/>
      <c r="U240" s="645"/>
    </row>
    <row r="241" spans="16:21">
      <c r="P241" s="597"/>
      <c r="Q241" s="644"/>
      <c r="R241" s="645"/>
      <c r="S241" s="645"/>
      <c r="T241" s="645"/>
      <c r="U241" s="645"/>
    </row>
    <row r="242" spans="16:21">
      <c r="P242" s="597"/>
      <c r="Q242" s="644"/>
      <c r="R242" s="645"/>
      <c r="S242" s="645"/>
      <c r="T242" s="645"/>
      <c r="U242" s="645"/>
    </row>
    <row r="243" spans="16:21">
      <c r="P243" s="597"/>
      <c r="Q243" s="644"/>
      <c r="R243" s="645"/>
      <c r="S243" s="645"/>
      <c r="T243" s="645"/>
      <c r="U243" s="645"/>
    </row>
    <row r="244" spans="16:21">
      <c r="P244" s="597"/>
      <c r="Q244" s="644"/>
      <c r="R244" s="645"/>
      <c r="S244" s="645"/>
      <c r="T244" s="645"/>
      <c r="U244" s="645"/>
    </row>
    <row r="245" spans="16:21">
      <c r="P245" s="597"/>
      <c r="Q245" s="644"/>
      <c r="R245" s="645"/>
      <c r="S245" s="645"/>
      <c r="T245" s="645"/>
      <c r="U245" s="645"/>
    </row>
  </sheetData>
  <mergeCells count="8">
    <mergeCell ref="X21:Z22"/>
    <mergeCell ref="V1:V2"/>
    <mergeCell ref="W1:W2"/>
    <mergeCell ref="F2:J2"/>
    <mergeCell ref="S2:T2"/>
    <mergeCell ref="C17:G17"/>
    <mergeCell ref="A1:J1"/>
    <mergeCell ref="Q1:U1"/>
  </mergeCells>
  <phoneticPr fontId="4"/>
  <pageMargins left="0.70866141732283472" right="0.70866141732283472" top="0.74803149606299213" bottom="0.74803149606299213" header="0.31496062992125984" footer="0.31496062992125984"/>
  <pageSetup paperSize="9" fitToWidth="0" orientation="landscape" r:id="rId1"/>
  <colBreaks count="1" manualBreakCount="1">
    <brk id="10"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82"/>
  <sheetViews>
    <sheetView workbookViewId="0">
      <selection activeCell="I28" sqref="I28"/>
    </sheetView>
  </sheetViews>
  <sheetFormatPr defaultRowHeight="13.5"/>
  <cols>
    <col min="1" max="1" width="33.5" customWidth="1"/>
    <col min="2" max="4" width="33.25" customWidth="1"/>
    <col min="5" max="5" width="17.875" customWidth="1"/>
  </cols>
  <sheetData>
    <row r="1" spans="1:5">
      <c r="A1" t="s">
        <v>305</v>
      </c>
    </row>
    <row r="2" spans="1:5">
      <c r="A2" s="103" t="s">
        <v>296</v>
      </c>
      <c r="B2" s="103" t="s">
        <v>301</v>
      </c>
      <c r="C2" s="103" t="s">
        <v>302</v>
      </c>
      <c r="D2" s="103" t="s">
        <v>303</v>
      </c>
    </row>
    <row r="3" spans="1:5">
      <c r="A3" s="102" t="s">
        <v>252</v>
      </c>
      <c r="B3" s="102" t="s">
        <v>252</v>
      </c>
      <c r="C3" s="102" t="s">
        <v>252</v>
      </c>
      <c r="D3" s="102" t="s">
        <v>252</v>
      </c>
    </row>
    <row r="4" spans="1:5">
      <c r="A4" s="102" t="s">
        <v>297</v>
      </c>
      <c r="B4" s="102" t="s">
        <v>297</v>
      </c>
      <c r="C4" s="102" t="s">
        <v>297</v>
      </c>
      <c r="D4" s="102" t="s">
        <v>297</v>
      </c>
    </row>
    <row r="5" spans="1:5">
      <c r="A5" s="102" t="s">
        <v>207</v>
      </c>
      <c r="B5" s="102" t="s">
        <v>298</v>
      </c>
      <c r="C5" s="102" t="s">
        <v>298</v>
      </c>
      <c r="D5" s="102" t="s">
        <v>253</v>
      </c>
    </row>
    <row r="6" spans="1:5">
      <c r="A6" s="102" t="s">
        <v>298</v>
      </c>
      <c r="B6" s="102" t="s">
        <v>253</v>
      </c>
      <c r="C6" s="102" t="s">
        <v>304</v>
      </c>
      <c r="D6" s="102" t="s">
        <v>873</v>
      </c>
    </row>
    <row r="7" spans="1:5">
      <c r="A7" s="102" t="s">
        <v>253</v>
      </c>
      <c r="B7" s="102" t="s">
        <v>870</v>
      </c>
      <c r="C7" s="102" t="s">
        <v>253</v>
      </c>
      <c r="D7" s="102" t="s">
        <v>875</v>
      </c>
    </row>
    <row r="8" spans="1:5">
      <c r="A8" s="102" t="s">
        <v>299</v>
      </c>
      <c r="B8" s="102" t="s">
        <v>871</v>
      </c>
      <c r="C8" s="102" t="s">
        <v>872</v>
      </c>
      <c r="D8" s="102" t="s">
        <v>300</v>
      </c>
    </row>
    <row r="9" spans="1:5">
      <c r="A9" s="102" t="s">
        <v>300</v>
      </c>
      <c r="B9" s="102" t="s">
        <v>300</v>
      </c>
      <c r="C9" s="102" t="s">
        <v>874</v>
      </c>
      <c r="D9" s="102"/>
    </row>
    <row r="10" spans="1:5">
      <c r="A10" s="102"/>
      <c r="B10" s="102"/>
      <c r="C10" s="102" t="s">
        <v>300</v>
      </c>
      <c r="D10" s="102"/>
    </row>
    <row r="13" spans="1:5">
      <c r="A13" t="s">
        <v>295</v>
      </c>
    </row>
    <row r="14" spans="1:5">
      <c r="A14" s="103" t="s">
        <v>518</v>
      </c>
      <c r="B14" s="103" t="s">
        <v>4</v>
      </c>
      <c r="C14" s="103" t="s">
        <v>21</v>
      </c>
      <c r="D14" s="103" t="s">
        <v>936</v>
      </c>
      <c r="E14" s="103" t="s">
        <v>306</v>
      </c>
    </row>
    <row r="15" spans="1:5">
      <c r="A15" s="102" t="s">
        <v>9</v>
      </c>
      <c r="B15" s="102" t="s">
        <v>296</v>
      </c>
      <c r="C15" s="102" t="s">
        <v>252</v>
      </c>
      <c r="D15" s="97" t="str">
        <f>A15&amp;B15&amp;C15</f>
        <v>〇田急傾斜</v>
      </c>
      <c r="E15" s="470">
        <v>21000</v>
      </c>
    </row>
    <row r="16" spans="1:5">
      <c r="A16" s="102" t="s">
        <v>9</v>
      </c>
      <c r="B16" s="102" t="s">
        <v>296</v>
      </c>
      <c r="C16" s="102" t="s">
        <v>297</v>
      </c>
      <c r="D16" s="97" t="str">
        <f t="shared" ref="D16:D22" si="0">A16&amp;B16&amp;C16</f>
        <v>〇田緩傾斜</v>
      </c>
      <c r="E16" s="470">
        <v>8000</v>
      </c>
    </row>
    <row r="17" spans="1:5">
      <c r="A17" s="102" t="s">
        <v>9</v>
      </c>
      <c r="B17" s="102" t="s">
        <v>296</v>
      </c>
      <c r="C17" s="102" t="s">
        <v>207</v>
      </c>
      <c r="D17" s="97" t="str">
        <f t="shared" si="0"/>
        <v>〇田小区画・不整形</v>
      </c>
      <c r="E17" s="470">
        <v>8000</v>
      </c>
    </row>
    <row r="18" spans="1:5">
      <c r="A18" s="102" t="s">
        <v>9</v>
      </c>
      <c r="B18" s="102" t="s">
        <v>296</v>
      </c>
      <c r="C18" s="102" t="s">
        <v>298</v>
      </c>
      <c r="D18" s="97" t="str">
        <f t="shared" si="0"/>
        <v>〇田高齢化・耕作放棄率</v>
      </c>
      <c r="E18" s="470">
        <v>8000</v>
      </c>
    </row>
    <row r="19" spans="1:5">
      <c r="A19" s="102" t="s">
        <v>9</v>
      </c>
      <c r="B19" s="102" t="s">
        <v>296</v>
      </c>
      <c r="C19" s="102" t="s">
        <v>253</v>
      </c>
      <c r="D19" s="97" t="str">
        <f t="shared" si="0"/>
        <v>〇田特認基準</v>
      </c>
      <c r="E19" s="470">
        <v>8000</v>
      </c>
    </row>
    <row r="20" spans="1:5">
      <c r="A20" s="102" t="s">
        <v>9</v>
      </c>
      <c r="B20" s="102" t="s">
        <v>296</v>
      </c>
      <c r="C20" s="102" t="s">
        <v>299</v>
      </c>
      <c r="D20" s="97" t="str">
        <f t="shared" si="0"/>
        <v>〇田交付対象外</v>
      </c>
      <c r="E20" s="470">
        <v>0</v>
      </c>
    </row>
    <row r="21" spans="1:5">
      <c r="A21" s="102" t="s">
        <v>9</v>
      </c>
      <c r="B21" s="102" t="s">
        <v>296</v>
      </c>
      <c r="C21" s="102" t="s">
        <v>300</v>
      </c>
      <c r="D21" s="97" t="str">
        <f t="shared" si="0"/>
        <v>〇田協定に含めない管理すべき農用地</v>
      </c>
      <c r="E21" s="470">
        <v>0</v>
      </c>
    </row>
    <row r="22" spans="1:5">
      <c r="A22" s="102" t="s">
        <v>9</v>
      </c>
      <c r="B22" s="102" t="s">
        <v>301</v>
      </c>
      <c r="C22" s="102" t="s">
        <v>252</v>
      </c>
      <c r="D22" s="97" t="str">
        <f t="shared" si="0"/>
        <v>〇畑急傾斜</v>
      </c>
      <c r="E22" s="470">
        <v>11500</v>
      </c>
    </row>
    <row r="23" spans="1:5">
      <c r="A23" s="102" t="s">
        <v>9</v>
      </c>
      <c r="B23" s="102" t="s">
        <v>301</v>
      </c>
      <c r="C23" s="102" t="s">
        <v>297</v>
      </c>
      <c r="D23" s="97" t="str">
        <f t="shared" ref="D23:D42" si="1">A23&amp;B23&amp;C23</f>
        <v>〇畑緩傾斜</v>
      </c>
      <c r="E23" s="470">
        <v>3500</v>
      </c>
    </row>
    <row r="24" spans="1:5">
      <c r="A24" s="102" t="s">
        <v>9</v>
      </c>
      <c r="B24" s="102" t="s">
        <v>301</v>
      </c>
      <c r="C24" s="102" t="s">
        <v>298</v>
      </c>
      <c r="D24" s="97" t="str">
        <f t="shared" si="1"/>
        <v>〇畑高齢化・耕作放棄率</v>
      </c>
      <c r="E24" s="470">
        <v>3500</v>
      </c>
    </row>
    <row r="25" spans="1:5">
      <c r="A25" s="102" t="s">
        <v>9</v>
      </c>
      <c r="B25" s="102" t="s">
        <v>301</v>
      </c>
      <c r="C25" s="102" t="s">
        <v>253</v>
      </c>
      <c r="D25" s="97" t="str">
        <f t="shared" si="1"/>
        <v>〇畑特認基準</v>
      </c>
      <c r="E25" s="470">
        <v>3500</v>
      </c>
    </row>
    <row r="26" spans="1:5">
      <c r="A26" s="102" t="s">
        <v>9</v>
      </c>
      <c r="B26" s="102" t="s">
        <v>301</v>
      </c>
      <c r="C26" s="102" t="s">
        <v>870</v>
      </c>
      <c r="D26" s="97" t="str">
        <f t="shared" si="1"/>
        <v>〇畑交付対象外（田畑混在地）</v>
      </c>
      <c r="E26" s="470">
        <v>0</v>
      </c>
    </row>
    <row r="27" spans="1:5">
      <c r="A27" s="102" t="s">
        <v>9</v>
      </c>
      <c r="B27" s="102" t="s">
        <v>301</v>
      </c>
      <c r="C27" s="102" t="s">
        <v>871</v>
      </c>
      <c r="D27" s="97" t="str">
        <f t="shared" si="1"/>
        <v>〇畑交付対象外（田畑混在地以外）</v>
      </c>
      <c r="E27" s="470">
        <v>0</v>
      </c>
    </row>
    <row r="28" spans="1:5">
      <c r="A28" s="102" t="s">
        <v>9</v>
      </c>
      <c r="B28" s="102" t="s">
        <v>301</v>
      </c>
      <c r="C28" s="102" t="s">
        <v>300</v>
      </c>
      <c r="D28" s="97" t="str">
        <f t="shared" si="1"/>
        <v>〇畑協定に含めない管理すべき農用地</v>
      </c>
      <c r="E28" s="470">
        <v>0</v>
      </c>
    </row>
    <row r="29" spans="1:5">
      <c r="A29" s="102" t="s">
        <v>9</v>
      </c>
      <c r="B29" s="102" t="s">
        <v>302</v>
      </c>
      <c r="C29" s="102" t="s">
        <v>252</v>
      </c>
      <c r="D29" s="97" t="str">
        <f t="shared" si="1"/>
        <v>〇草地急傾斜</v>
      </c>
      <c r="E29" s="470">
        <v>10500</v>
      </c>
    </row>
    <row r="30" spans="1:5">
      <c r="A30" s="102" t="s">
        <v>9</v>
      </c>
      <c r="B30" s="102" t="s">
        <v>302</v>
      </c>
      <c r="C30" s="102" t="s">
        <v>297</v>
      </c>
      <c r="D30" s="97" t="str">
        <f t="shared" si="1"/>
        <v>〇草地緩傾斜</v>
      </c>
      <c r="E30" s="470">
        <v>3000</v>
      </c>
    </row>
    <row r="31" spans="1:5">
      <c r="A31" s="102" t="s">
        <v>9</v>
      </c>
      <c r="B31" s="102" t="s">
        <v>302</v>
      </c>
      <c r="C31" s="102" t="s">
        <v>298</v>
      </c>
      <c r="D31" s="97" t="str">
        <f t="shared" si="1"/>
        <v>〇草地高齢化・耕作放棄率</v>
      </c>
      <c r="E31" s="470">
        <v>3000</v>
      </c>
    </row>
    <row r="32" spans="1:5">
      <c r="A32" s="102" t="s">
        <v>9</v>
      </c>
      <c r="B32" s="102" t="s">
        <v>302</v>
      </c>
      <c r="C32" s="102" t="s">
        <v>304</v>
      </c>
      <c r="D32" s="97" t="str">
        <f t="shared" si="1"/>
        <v>〇草地草地比率の高い草地</v>
      </c>
      <c r="E32" s="470">
        <v>1500</v>
      </c>
    </row>
    <row r="33" spans="1:5">
      <c r="A33" s="102" t="s">
        <v>9</v>
      </c>
      <c r="B33" s="102" t="s">
        <v>302</v>
      </c>
      <c r="C33" s="102" t="s">
        <v>253</v>
      </c>
      <c r="D33" s="97" t="str">
        <f t="shared" si="1"/>
        <v>〇草地特認基準</v>
      </c>
      <c r="E33" s="470">
        <v>3000</v>
      </c>
    </row>
    <row r="34" spans="1:5">
      <c r="A34" s="102" t="s">
        <v>9</v>
      </c>
      <c r="B34" s="102" t="s">
        <v>302</v>
      </c>
      <c r="C34" s="102" t="s">
        <v>872</v>
      </c>
      <c r="D34" s="97" t="str">
        <f t="shared" si="1"/>
        <v>〇草地交付対象外（田草地混在地）</v>
      </c>
      <c r="E34" s="470">
        <v>0</v>
      </c>
    </row>
    <row r="35" spans="1:5">
      <c r="A35" s="102" t="s">
        <v>9</v>
      </c>
      <c r="B35" s="102" t="s">
        <v>302</v>
      </c>
      <c r="C35" s="102" t="s">
        <v>874</v>
      </c>
      <c r="D35" s="97" t="str">
        <f t="shared" si="1"/>
        <v>〇草地交付対象外（田草地混在地以外）</v>
      </c>
      <c r="E35" s="470">
        <v>0</v>
      </c>
    </row>
    <row r="36" spans="1:5">
      <c r="A36" s="102" t="s">
        <v>9</v>
      </c>
      <c r="B36" s="102" t="s">
        <v>302</v>
      </c>
      <c r="C36" s="102" t="s">
        <v>300</v>
      </c>
      <c r="D36" s="97" t="str">
        <f t="shared" si="1"/>
        <v>〇草地協定に含めない管理すべき農用地</v>
      </c>
      <c r="E36" s="470">
        <v>0</v>
      </c>
    </row>
    <row r="37" spans="1:5">
      <c r="A37" s="102" t="s">
        <v>9</v>
      </c>
      <c r="B37" s="102" t="s">
        <v>303</v>
      </c>
      <c r="C37" s="102" t="s">
        <v>252</v>
      </c>
      <c r="D37" s="97" t="str">
        <f t="shared" si="1"/>
        <v>〇採草放牧地急傾斜</v>
      </c>
      <c r="E37" s="470">
        <v>1000</v>
      </c>
    </row>
    <row r="38" spans="1:5">
      <c r="A38" s="102" t="s">
        <v>9</v>
      </c>
      <c r="B38" s="102" t="s">
        <v>303</v>
      </c>
      <c r="C38" s="102" t="s">
        <v>297</v>
      </c>
      <c r="D38" s="97" t="str">
        <f t="shared" si="1"/>
        <v>〇採草放牧地緩傾斜</v>
      </c>
      <c r="E38" s="470">
        <v>300</v>
      </c>
    </row>
    <row r="39" spans="1:5">
      <c r="A39" s="102" t="s">
        <v>9</v>
      </c>
      <c r="B39" s="102" t="s">
        <v>303</v>
      </c>
      <c r="C39" s="102" t="s">
        <v>253</v>
      </c>
      <c r="D39" s="97" t="str">
        <f t="shared" si="1"/>
        <v>〇採草放牧地特認基準</v>
      </c>
      <c r="E39" s="470">
        <v>300</v>
      </c>
    </row>
    <row r="40" spans="1:5">
      <c r="A40" s="102" t="s">
        <v>9</v>
      </c>
      <c r="B40" s="102" t="s">
        <v>303</v>
      </c>
      <c r="C40" s="102" t="s">
        <v>873</v>
      </c>
      <c r="D40" s="97" t="str">
        <f t="shared" si="1"/>
        <v>〇採草放牧地交付対象外（田採草放牧地混在地）</v>
      </c>
      <c r="E40" s="470">
        <v>0</v>
      </c>
    </row>
    <row r="41" spans="1:5">
      <c r="A41" s="102" t="s">
        <v>9</v>
      </c>
      <c r="B41" s="102" t="s">
        <v>303</v>
      </c>
      <c r="C41" s="102" t="s">
        <v>875</v>
      </c>
      <c r="D41" s="97" t="str">
        <f t="shared" si="1"/>
        <v>〇採草放牧地交付対象外（田採草放牧地混在地以外）</v>
      </c>
      <c r="E41" s="470">
        <v>0</v>
      </c>
    </row>
    <row r="42" spans="1:5">
      <c r="A42" s="102" t="s">
        <v>9</v>
      </c>
      <c r="B42" s="102" t="s">
        <v>303</v>
      </c>
      <c r="C42" s="102" t="s">
        <v>300</v>
      </c>
      <c r="D42" s="97" t="str">
        <f t="shared" si="1"/>
        <v>〇採草放牧地協定に含めない管理すべき農用地</v>
      </c>
      <c r="E42" s="470">
        <v>0</v>
      </c>
    </row>
    <row r="43" spans="1:5">
      <c r="A43" s="102"/>
      <c r="B43" s="102" t="s">
        <v>296</v>
      </c>
      <c r="C43" s="102" t="s">
        <v>252</v>
      </c>
      <c r="D43" s="97" t="str">
        <f>A43&amp;B43&amp;C43</f>
        <v>田急傾斜</v>
      </c>
      <c r="E43" s="470">
        <f t="shared" ref="E43:E48" si="2">E15*0.8</f>
        <v>16800</v>
      </c>
    </row>
    <row r="44" spans="1:5">
      <c r="A44" s="102"/>
      <c r="B44" s="102" t="s">
        <v>296</v>
      </c>
      <c r="C44" s="102" t="s">
        <v>297</v>
      </c>
      <c r="D44" s="97" t="str">
        <f t="shared" ref="D44:D70" si="3">A44&amp;B44&amp;C44</f>
        <v>田緩傾斜</v>
      </c>
      <c r="E44" s="470">
        <f t="shared" si="2"/>
        <v>6400</v>
      </c>
    </row>
    <row r="45" spans="1:5">
      <c r="A45" s="102"/>
      <c r="B45" s="102" t="s">
        <v>296</v>
      </c>
      <c r="C45" s="102" t="s">
        <v>207</v>
      </c>
      <c r="D45" s="97" t="str">
        <f t="shared" si="3"/>
        <v>田小区画・不整形</v>
      </c>
      <c r="E45" s="470">
        <f t="shared" si="2"/>
        <v>6400</v>
      </c>
    </row>
    <row r="46" spans="1:5">
      <c r="A46" s="102"/>
      <c r="B46" s="102" t="s">
        <v>296</v>
      </c>
      <c r="C46" s="102" t="s">
        <v>298</v>
      </c>
      <c r="D46" s="97" t="str">
        <f t="shared" si="3"/>
        <v>田高齢化・耕作放棄率</v>
      </c>
      <c r="E46" s="470">
        <f t="shared" si="2"/>
        <v>6400</v>
      </c>
    </row>
    <row r="47" spans="1:5">
      <c r="A47" s="102"/>
      <c r="B47" s="102" t="s">
        <v>296</v>
      </c>
      <c r="C47" s="102" t="s">
        <v>253</v>
      </c>
      <c r="D47" s="97" t="str">
        <f t="shared" si="3"/>
        <v>田特認基準</v>
      </c>
      <c r="E47" s="470">
        <f t="shared" si="2"/>
        <v>6400</v>
      </c>
    </row>
    <row r="48" spans="1:5">
      <c r="A48" s="102"/>
      <c r="B48" s="102" t="s">
        <v>296</v>
      </c>
      <c r="C48" s="102" t="s">
        <v>299</v>
      </c>
      <c r="D48" s="97" t="str">
        <f t="shared" si="3"/>
        <v>田交付対象外</v>
      </c>
      <c r="E48" s="470">
        <f t="shared" si="2"/>
        <v>0</v>
      </c>
    </row>
    <row r="49" spans="1:5">
      <c r="A49" s="102"/>
      <c r="B49" s="102" t="s">
        <v>296</v>
      </c>
      <c r="C49" s="102" t="s">
        <v>300</v>
      </c>
      <c r="D49" s="97" t="str">
        <f t="shared" si="3"/>
        <v>田協定に含めない管理すべき農用地</v>
      </c>
      <c r="E49" s="470">
        <v>0</v>
      </c>
    </row>
    <row r="50" spans="1:5">
      <c r="A50" s="102"/>
      <c r="B50" s="102" t="s">
        <v>301</v>
      </c>
      <c r="C50" s="102" t="s">
        <v>252</v>
      </c>
      <c r="D50" s="97" t="str">
        <f t="shared" si="3"/>
        <v>畑急傾斜</v>
      </c>
      <c r="E50" s="470">
        <f t="shared" ref="E50:E70" si="4">E22*0.8</f>
        <v>9200</v>
      </c>
    </row>
    <row r="51" spans="1:5">
      <c r="A51" s="102"/>
      <c r="B51" s="102" t="s">
        <v>301</v>
      </c>
      <c r="C51" s="102" t="s">
        <v>297</v>
      </c>
      <c r="D51" s="97" t="str">
        <f t="shared" si="3"/>
        <v>畑緩傾斜</v>
      </c>
      <c r="E51" s="470">
        <f t="shared" si="4"/>
        <v>2800</v>
      </c>
    </row>
    <row r="52" spans="1:5">
      <c r="A52" s="102"/>
      <c r="B52" s="102" t="s">
        <v>301</v>
      </c>
      <c r="C52" s="102" t="s">
        <v>298</v>
      </c>
      <c r="D52" s="97" t="str">
        <f t="shared" si="3"/>
        <v>畑高齢化・耕作放棄率</v>
      </c>
      <c r="E52" s="470">
        <f t="shared" si="4"/>
        <v>2800</v>
      </c>
    </row>
    <row r="53" spans="1:5">
      <c r="A53" s="102"/>
      <c r="B53" s="102" t="s">
        <v>301</v>
      </c>
      <c r="C53" s="102" t="s">
        <v>253</v>
      </c>
      <c r="D53" s="97" t="str">
        <f t="shared" si="3"/>
        <v>畑特認基準</v>
      </c>
      <c r="E53" s="470">
        <f t="shared" si="4"/>
        <v>2800</v>
      </c>
    </row>
    <row r="54" spans="1:5">
      <c r="A54" s="102"/>
      <c r="B54" s="102" t="s">
        <v>301</v>
      </c>
      <c r="C54" s="102" t="s">
        <v>870</v>
      </c>
      <c r="D54" s="97" t="str">
        <f t="shared" si="3"/>
        <v>畑交付対象外（田畑混在地）</v>
      </c>
      <c r="E54" s="470">
        <f t="shared" si="4"/>
        <v>0</v>
      </c>
    </row>
    <row r="55" spans="1:5">
      <c r="A55" s="102"/>
      <c r="B55" s="102" t="s">
        <v>301</v>
      </c>
      <c r="C55" s="102" t="s">
        <v>871</v>
      </c>
      <c r="D55" s="97" t="str">
        <f t="shared" si="3"/>
        <v>畑交付対象外（田畑混在地以外）</v>
      </c>
      <c r="E55" s="470">
        <f t="shared" si="4"/>
        <v>0</v>
      </c>
    </row>
    <row r="56" spans="1:5">
      <c r="A56" s="102"/>
      <c r="B56" s="102" t="s">
        <v>301</v>
      </c>
      <c r="C56" s="102" t="s">
        <v>300</v>
      </c>
      <c r="D56" s="97" t="str">
        <f t="shared" si="3"/>
        <v>畑協定に含めない管理すべき農用地</v>
      </c>
      <c r="E56" s="470">
        <f t="shared" si="4"/>
        <v>0</v>
      </c>
    </row>
    <row r="57" spans="1:5">
      <c r="A57" s="102"/>
      <c r="B57" s="102" t="s">
        <v>302</v>
      </c>
      <c r="C57" s="102" t="s">
        <v>252</v>
      </c>
      <c r="D57" s="97" t="str">
        <f t="shared" si="3"/>
        <v>草地急傾斜</v>
      </c>
      <c r="E57" s="470">
        <f t="shared" si="4"/>
        <v>8400</v>
      </c>
    </row>
    <row r="58" spans="1:5">
      <c r="A58" s="102"/>
      <c r="B58" s="102" t="s">
        <v>302</v>
      </c>
      <c r="C58" s="102" t="s">
        <v>297</v>
      </c>
      <c r="D58" s="97" t="str">
        <f t="shared" si="3"/>
        <v>草地緩傾斜</v>
      </c>
      <c r="E58" s="470">
        <f t="shared" si="4"/>
        <v>2400</v>
      </c>
    </row>
    <row r="59" spans="1:5">
      <c r="A59" s="102"/>
      <c r="B59" s="102" t="s">
        <v>302</v>
      </c>
      <c r="C59" s="102" t="s">
        <v>298</v>
      </c>
      <c r="D59" s="97" t="str">
        <f t="shared" si="3"/>
        <v>草地高齢化・耕作放棄率</v>
      </c>
      <c r="E59" s="470">
        <f t="shared" si="4"/>
        <v>2400</v>
      </c>
    </row>
    <row r="60" spans="1:5">
      <c r="A60" s="102"/>
      <c r="B60" s="102" t="s">
        <v>302</v>
      </c>
      <c r="C60" s="102" t="s">
        <v>304</v>
      </c>
      <c r="D60" s="97" t="str">
        <f t="shared" si="3"/>
        <v>草地草地比率の高い草地</v>
      </c>
      <c r="E60" s="470">
        <f t="shared" si="4"/>
        <v>1200</v>
      </c>
    </row>
    <row r="61" spans="1:5">
      <c r="A61" s="102"/>
      <c r="B61" s="102" t="s">
        <v>302</v>
      </c>
      <c r="C61" s="102" t="s">
        <v>253</v>
      </c>
      <c r="D61" s="97" t="str">
        <f t="shared" si="3"/>
        <v>草地特認基準</v>
      </c>
      <c r="E61" s="470">
        <f t="shared" si="4"/>
        <v>2400</v>
      </c>
    </row>
    <row r="62" spans="1:5">
      <c r="A62" s="102"/>
      <c r="B62" s="102" t="s">
        <v>302</v>
      </c>
      <c r="C62" s="102" t="s">
        <v>872</v>
      </c>
      <c r="D62" s="97" t="str">
        <f t="shared" si="3"/>
        <v>草地交付対象外（田草地混在地）</v>
      </c>
      <c r="E62" s="470">
        <f t="shared" si="4"/>
        <v>0</v>
      </c>
    </row>
    <row r="63" spans="1:5">
      <c r="A63" s="102"/>
      <c r="B63" s="102" t="s">
        <v>302</v>
      </c>
      <c r="C63" s="102" t="s">
        <v>874</v>
      </c>
      <c r="D63" s="97" t="str">
        <f t="shared" si="3"/>
        <v>草地交付対象外（田草地混在地以外）</v>
      </c>
      <c r="E63" s="470">
        <f t="shared" si="4"/>
        <v>0</v>
      </c>
    </row>
    <row r="64" spans="1:5">
      <c r="A64" s="102"/>
      <c r="B64" s="102" t="s">
        <v>302</v>
      </c>
      <c r="C64" s="102" t="s">
        <v>300</v>
      </c>
      <c r="D64" s="97" t="str">
        <f t="shared" si="3"/>
        <v>草地協定に含めない管理すべき農用地</v>
      </c>
      <c r="E64" s="470">
        <f t="shared" si="4"/>
        <v>0</v>
      </c>
    </row>
    <row r="65" spans="1:5">
      <c r="A65" s="102"/>
      <c r="B65" s="102" t="s">
        <v>303</v>
      </c>
      <c r="C65" s="102" t="s">
        <v>252</v>
      </c>
      <c r="D65" s="97" t="str">
        <f t="shared" si="3"/>
        <v>採草放牧地急傾斜</v>
      </c>
      <c r="E65" s="470">
        <f t="shared" si="4"/>
        <v>800</v>
      </c>
    </row>
    <row r="66" spans="1:5">
      <c r="A66" s="102"/>
      <c r="B66" s="102" t="s">
        <v>303</v>
      </c>
      <c r="C66" s="102" t="s">
        <v>297</v>
      </c>
      <c r="D66" s="97" t="str">
        <f t="shared" si="3"/>
        <v>採草放牧地緩傾斜</v>
      </c>
      <c r="E66" s="470">
        <f t="shared" si="4"/>
        <v>240</v>
      </c>
    </row>
    <row r="67" spans="1:5">
      <c r="A67" s="102"/>
      <c r="B67" s="102" t="s">
        <v>303</v>
      </c>
      <c r="C67" s="102" t="s">
        <v>253</v>
      </c>
      <c r="D67" s="97" t="str">
        <f t="shared" si="3"/>
        <v>採草放牧地特認基準</v>
      </c>
      <c r="E67" s="470">
        <f t="shared" si="4"/>
        <v>240</v>
      </c>
    </row>
    <row r="68" spans="1:5">
      <c r="A68" s="102"/>
      <c r="B68" s="102" t="s">
        <v>303</v>
      </c>
      <c r="C68" s="102" t="s">
        <v>873</v>
      </c>
      <c r="D68" s="97" t="str">
        <f t="shared" si="3"/>
        <v>採草放牧地交付対象外（田採草放牧地混在地）</v>
      </c>
      <c r="E68" s="470">
        <f t="shared" si="4"/>
        <v>0</v>
      </c>
    </row>
    <row r="69" spans="1:5">
      <c r="A69" s="102"/>
      <c r="B69" s="102" t="s">
        <v>303</v>
      </c>
      <c r="C69" s="102" t="s">
        <v>875</v>
      </c>
      <c r="D69" s="97" t="str">
        <f t="shared" si="3"/>
        <v>採草放牧地交付対象外（田採草放牧地混在地以外）</v>
      </c>
      <c r="E69" s="470">
        <f t="shared" si="4"/>
        <v>0</v>
      </c>
    </row>
    <row r="70" spans="1:5">
      <c r="A70" s="102"/>
      <c r="B70" s="102" t="s">
        <v>303</v>
      </c>
      <c r="C70" s="102" t="s">
        <v>300</v>
      </c>
      <c r="D70" s="97" t="str">
        <f t="shared" si="3"/>
        <v>採草放牧地協定に含めない管理すべき農用地</v>
      </c>
      <c r="E70" s="470">
        <f t="shared" si="4"/>
        <v>0</v>
      </c>
    </row>
    <row r="74" spans="1:5">
      <c r="A74" t="s">
        <v>314</v>
      </c>
    </row>
    <row r="75" spans="1:5">
      <c r="A75" s="102" t="s">
        <v>399</v>
      </c>
    </row>
    <row r="76" spans="1:5">
      <c r="A76" s="102" t="s">
        <v>524</v>
      </c>
    </row>
    <row r="77" spans="1:5">
      <c r="A77" s="104" t="s">
        <v>525</v>
      </c>
    </row>
    <row r="78" spans="1:5">
      <c r="A78" s="104" t="s">
        <v>526</v>
      </c>
    </row>
    <row r="79" spans="1:5">
      <c r="A79" s="102" t="s">
        <v>315</v>
      </c>
    </row>
    <row r="80" spans="1:5">
      <c r="A80" s="102" t="s">
        <v>400</v>
      </c>
    </row>
    <row r="81" spans="1:1">
      <c r="A81" s="102"/>
    </row>
    <row r="82" spans="1:1">
      <c r="A82" s="102"/>
    </row>
  </sheetData>
  <phoneticPr fontId="4"/>
  <pageMargins left="0.7" right="0.7" top="0.75" bottom="0.75" header="0.3" footer="0.3"/>
  <pageSetup paperSize="9" orientation="portrait" horizontalDpi="1200"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AE29"/>
  <sheetViews>
    <sheetView showGridLines="0" view="pageBreakPreview" topLeftCell="A19" zoomScale="90" zoomScaleNormal="90" zoomScaleSheetLayoutView="90" workbookViewId="0">
      <selection activeCell="G7" sqref="G7"/>
    </sheetView>
  </sheetViews>
  <sheetFormatPr defaultColWidth="9" defaultRowHeight="14.25"/>
  <cols>
    <col min="1" max="1" width="5.5" style="88" customWidth="1"/>
    <col min="2" max="2" width="6.375" style="88" customWidth="1"/>
    <col min="3" max="3" width="4.125" style="88" customWidth="1"/>
    <col min="4" max="5" width="23.25" style="88" customWidth="1"/>
    <col min="6" max="6" width="26.375" style="88" customWidth="1"/>
    <col min="7" max="7" width="5.5" style="88" customWidth="1"/>
    <col min="8" max="12" width="4.25" style="88" customWidth="1"/>
    <col min="13" max="18" width="2.625" style="88" customWidth="1"/>
    <col min="19" max="16384" width="9" style="88"/>
  </cols>
  <sheetData>
    <row r="1" spans="1:31" ht="27.75" customHeight="1">
      <c r="A1" s="391" t="s">
        <v>742</v>
      </c>
      <c r="R1" s="95"/>
      <c r="S1" s="95"/>
      <c r="AE1" s="88" t="s">
        <v>9</v>
      </c>
    </row>
    <row r="2" spans="1:31" ht="27.75" customHeight="1">
      <c r="A2" s="301"/>
      <c r="F2" s="395"/>
      <c r="R2" s="95"/>
      <c r="S2" s="95"/>
    </row>
    <row r="3" spans="1:31" ht="27.75" customHeight="1">
      <c r="A3" s="301"/>
      <c r="F3" s="417" t="s">
        <v>743</v>
      </c>
      <c r="R3" s="95"/>
      <c r="S3" s="95"/>
    </row>
    <row r="4" spans="1:31" s="397" customFormat="1" ht="25.5" customHeight="1">
      <c r="A4" s="764" t="s">
        <v>1252</v>
      </c>
      <c r="B4" s="764"/>
      <c r="C4" s="764"/>
      <c r="D4" s="764"/>
      <c r="E4" s="396"/>
      <c r="F4" s="300"/>
      <c r="G4" s="88"/>
      <c r="H4" s="88"/>
    </row>
    <row r="5" spans="1:31" ht="24" customHeight="1">
      <c r="A5" s="398"/>
      <c r="B5" s="398"/>
      <c r="C5" s="398"/>
      <c r="D5" s="398"/>
      <c r="E5" s="398"/>
      <c r="F5" s="548" t="str">
        <f>はじめに!D5&amp;""</f>
        <v>あいうえお集落協定</v>
      </c>
    </row>
    <row r="6" spans="1:31" ht="24" customHeight="1">
      <c r="A6" s="398"/>
      <c r="B6" s="398"/>
      <c r="C6" s="398"/>
      <c r="D6" s="398"/>
      <c r="E6" s="398"/>
      <c r="F6" s="549" t="str">
        <f>はじめに!D6&amp;""</f>
        <v>中山間　太郎</v>
      </c>
      <c r="G6" s="652" t="s">
        <v>1251</v>
      </c>
    </row>
    <row r="7" spans="1:31" ht="26.25" customHeight="1">
      <c r="A7" s="398"/>
      <c r="B7" s="398"/>
      <c r="C7" s="398"/>
      <c r="D7" s="398"/>
      <c r="E7" s="398"/>
      <c r="F7" s="300"/>
    </row>
    <row r="8" spans="1:31" s="397" customFormat="1" ht="25.5" customHeight="1">
      <c r="A8" s="760" t="s">
        <v>744</v>
      </c>
      <c r="B8" s="760"/>
      <c r="C8" s="760"/>
      <c r="D8" s="760"/>
      <c r="E8" s="760"/>
      <c r="F8" s="760"/>
      <c r="G8" s="760"/>
      <c r="H8" s="88"/>
    </row>
    <row r="9" spans="1:31" s="397" customFormat="1" ht="25.5" customHeight="1">
      <c r="A9" s="399"/>
      <c r="B9" s="300"/>
      <c r="C9" s="300"/>
      <c r="D9" s="300"/>
      <c r="E9" s="652"/>
      <c r="F9" s="300"/>
      <c r="G9" s="88"/>
      <c r="H9" s="88"/>
    </row>
    <row r="10" spans="1:31" s="400" customFormat="1" ht="45.75" customHeight="1">
      <c r="A10" s="761" t="s">
        <v>745</v>
      </c>
      <c r="B10" s="761"/>
      <c r="C10" s="761"/>
      <c r="D10" s="761"/>
      <c r="E10" s="761"/>
      <c r="F10" s="761"/>
      <c r="G10" s="761"/>
    </row>
    <row r="11" spans="1:31" s="400" customFormat="1" ht="18" customHeight="1"/>
    <row r="12" spans="1:31" s="397" customFormat="1" ht="25.5" customHeight="1">
      <c r="A12" s="762"/>
      <c r="B12" s="762"/>
      <c r="C12" s="762"/>
      <c r="D12" s="762"/>
      <c r="E12" s="762"/>
      <c r="F12" s="762"/>
      <c r="G12" s="762"/>
      <c r="H12" s="88"/>
      <c r="I12" s="88"/>
      <c r="J12" s="88"/>
      <c r="K12" s="88"/>
    </row>
    <row r="13" spans="1:31" s="400" customFormat="1" ht="24.75" customHeight="1">
      <c r="A13" s="400" t="s">
        <v>746</v>
      </c>
    </row>
    <row r="14" spans="1:31" s="397" customFormat="1" ht="24.75" customHeight="1">
      <c r="A14" s="763"/>
      <c r="B14" s="763"/>
      <c r="C14" s="763"/>
      <c r="D14" s="763"/>
      <c r="E14" s="763"/>
      <c r="F14" s="763"/>
      <c r="G14" s="763"/>
      <c r="H14" s="96"/>
      <c r="I14" s="96"/>
      <c r="J14" s="96"/>
      <c r="K14" s="96"/>
    </row>
    <row r="15" spans="1:31" s="400" customFormat="1" ht="24.75" customHeight="1">
      <c r="A15" s="400" t="s">
        <v>747</v>
      </c>
    </row>
    <row r="16" spans="1:31" ht="24.75" customHeight="1">
      <c r="B16" s="428" t="s">
        <v>30</v>
      </c>
      <c r="C16" s="301" t="s">
        <v>748</v>
      </c>
      <c r="D16" s="402"/>
      <c r="E16" s="402"/>
      <c r="F16" s="402"/>
    </row>
    <row r="17" spans="1:7" ht="24.75" customHeight="1">
      <c r="B17" s="418" t="s">
        <v>790</v>
      </c>
      <c r="C17" s="756" t="s">
        <v>749</v>
      </c>
      <c r="D17" s="756"/>
      <c r="E17" s="756"/>
      <c r="F17" s="756"/>
    </row>
    <row r="18" spans="1:7" ht="24.75" customHeight="1">
      <c r="B18" s="428" t="s">
        <v>30</v>
      </c>
      <c r="C18" s="756" t="s">
        <v>750</v>
      </c>
      <c r="D18" s="756"/>
      <c r="E18" s="756"/>
      <c r="F18" s="756"/>
    </row>
    <row r="19" spans="1:7" ht="24.75" customHeight="1">
      <c r="A19" s="757"/>
      <c r="B19" s="757"/>
      <c r="C19" s="757"/>
      <c r="D19" s="757"/>
      <c r="E19" s="757"/>
      <c r="F19" s="757"/>
      <c r="G19" s="757"/>
    </row>
    <row r="20" spans="1:7" s="400" customFormat="1" ht="24.75" customHeight="1">
      <c r="A20" s="400" t="s">
        <v>751</v>
      </c>
    </row>
    <row r="21" spans="1:7" s="400" customFormat="1" ht="24.75" customHeight="1">
      <c r="B21" s="428" t="s">
        <v>30</v>
      </c>
      <c r="C21" s="758" t="s">
        <v>752</v>
      </c>
      <c r="D21" s="758"/>
      <c r="E21" s="758"/>
      <c r="F21" s="758"/>
    </row>
    <row r="22" spans="1:7" s="400" customFormat="1" ht="24.75" customHeight="1">
      <c r="B22" s="401"/>
      <c r="C22" s="403"/>
      <c r="D22" s="403"/>
      <c r="E22" s="651"/>
      <c r="F22" s="403"/>
    </row>
    <row r="23" spans="1:7" s="400" customFormat="1" ht="72" customHeight="1">
      <c r="B23" s="759" t="s">
        <v>753</v>
      </c>
      <c r="C23" s="759"/>
      <c r="D23" s="759"/>
      <c r="E23" s="759"/>
      <c r="F23" s="759"/>
      <c r="G23" s="404"/>
    </row>
    <row r="24" spans="1:7" s="400" customFormat="1" ht="9.75" customHeight="1">
      <c r="B24" s="403"/>
      <c r="C24" s="403"/>
      <c r="D24" s="403"/>
      <c r="E24" s="651"/>
    </row>
    <row r="25" spans="1:7" ht="25.5" customHeight="1">
      <c r="B25" s="428" t="s">
        <v>30</v>
      </c>
      <c r="C25" s="88" t="s">
        <v>754</v>
      </c>
    </row>
    <row r="26" spans="1:7" ht="25.5" customHeight="1">
      <c r="B26" s="401"/>
    </row>
    <row r="27" spans="1:7" ht="25.5" customHeight="1">
      <c r="A27" s="88" t="s">
        <v>755</v>
      </c>
    </row>
    <row r="28" spans="1:7" ht="25.5" customHeight="1">
      <c r="A28" s="405" t="s">
        <v>756</v>
      </c>
    </row>
    <row r="29" spans="1:7" ht="25.5" customHeight="1"/>
  </sheetData>
  <mergeCells count="10">
    <mergeCell ref="A4:D4"/>
    <mergeCell ref="C18:F18"/>
    <mergeCell ref="A19:G19"/>
    <mergeCell ref="C21:F21"/>
    <mergeCell ref="B23:F23"/>
    <mergeCell ref="A8:G8"/>
    <mergeCell ref="A10:G10"/>
    <mergeCell ref="A12:G12"/>
    <mergeCell ref="A14:G14"/>
    <mergeCell ref="C17:F17"/>
  </mergeCells>
  <phoneticPr fontId="4"/>
  <dataValidations count="2">
    <dataValidation type="list" allowBlank="1" showInputMessage="1" showErrorMessage="1" sqref="B22 B24 B26">
      <formula1>A.■か□</formula1>
    </dataValidation>
    <dataValidation type="list" allowBlank="1" showInputMessage="1" showErrorMessage="1" prompt="該当する場合「☑」を選択" sqref="B16:B18 B21 B25">
      <formula1>"□,☑"</formula1>
    </dataValidation>
  </dataValidations>
  <printOptions horizontalCentered="1"/>
  <pageMargins left="0.59055118110236227" right="0.59055118110236227" top="0.59055118110236227" bottom="0.39370078740157483" header="0.51181102362204722" footer="0.51181102362204722"/>
  <pageSetup paperSize="9" scale="97" fitToWidth="0" fitToHeight="0" orientation="portrait" r:id="rId1"/>
  <headerFooter alignWithMargins="0"/>
  <colBreaks count="1" manualBreakCount="1">
    <brk id="18"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H51"/>
  <sheetViews>
    <sheetView showGridLines="0" view="pageBreakPreview" zoomScaleNormal="100" zoomScaleSheetLayoutView="100" workbookViewId="0">
      <selection activeCell="F54" sqref="F54"/>
    </sheetView>
  </sheetViews>
  <sheetFormatPr defaultColWidth="9" defaultRowHeight="18" customHeight="1"/>
  <cols>
    <col min="1" max="4" width="2.625" style="406" customWidth="1"/>
    <col min="5" max="5" width="5" style="406" customWidth="1"/>
    <col min="6" max="6" width="38.875" style="406" customWidth="1"/>
    <col min="7" max="7" width="23.625" style="406" customWidth="1"/>
    <col min="8" max="8" width="4.625" style="406" customWidth="1"/>
    <col min="9" max="9" width="3.5" style="406" customWidth="1"/>
    <col min="10" max="10" width="9" style="406"/>
    <col min="11" max="11" width="5.75" style="406" customWidth="1"/>
    <col min="12" max="16384" width="9" style="406"/>
  </cols>
  <sheetData>
    <row r="1" spans="1:8" ht="18" customHeight="1">
      <c r="A1" s="301"/>
    </row>
    <row r="3" spans="1:8" ht="18" customHeight="1">
      <c r="A3" s="775" t="s">
        <v>757</v>
      </c>
      <c r="B3" s="775"/>
      <c r="C3" s="775"/>
      <c r="D3" s="775"/>
      <c r="E3" s="775"/>
      <c r="F3" s="775"/>
      <c r="G3" s="775"/>
      <c r="H3" s="775"/>
    </row>
    <row r="5" spans="1:8" ht="24.95" customHeight="1">
      <c r="G5" s="776" t="str">
        <f>参４_申請!F3</f>
        <v>年　　月　　日</v>
      </c>
      <c r="H5" s="776"/>
    </row>
    <row r="6" spans="1:8" ht="24.95" customHeight="1">
      <c r="G6" s="777" t="str">
        <f>はじめに!D5&amp;""</f>
        <v>あいうえお集落協定</v>
      </c>
      <c r="H6" s="777"/>
    </row>
    <row r="7" spans="1:8" ht="9.75" customHeight="1"/>
    <row r="8" spans="1:8" ht="18" customHeight="1">
      <c r="A8" s="407" t="s">
        <v>758</v>
      </c>
      <c r="B8" s="407"/>
    </row>
    <row r="9" spans="1:8" ht="15.2" customHeight="1">
      <c r="A9" s="407"/>
      <c r="B9" s="407"/>
    </row>
    <row r="10" spans="1:8" ht="18" customHeight="1">
      <c r="A10" s="406" t="s">
        <v>759</v>
      </c>
    </row>
    <row r="11" spans="1:8" ht="30.6" customHeight="1">
      <c r="B11" s="765" t="s">
        <v>1253</v>
      </c>
      <c r="C11" s="765"/>
      <c r="D11" s="765"/>
      <c r="E11" s="765"/>
      <c r="F11" s="765"/>
      <c r="G11" s="765"/>
      <c r="H11" s="765"/>
    </row>
    <row r="12" spans="1:8" ht="15.2" customHeight="1">
      <c r="B12" s="408"/>
      <c r="C12" s="408"/>
      <c r="D12" s="408"/>
      <c r="E12" s="408"/>
      <c r="F12" s="408"/>
      <c r="G12" s="408"/>
      <c r="H12" s="408"/>
    </row>
    <row r="13" spans="1:8" ht="18" customHeight="1">
      <c r="A13" s="406" t="s">
        <v>760</v>
      </c>
    </row>
    <row r="14" spans="1:8" ht="30.6" customHeight="1">
      <c r="B14" s="765" t="s">
        <v>1254</v>
      </c>
      <c r="C14" s="765"/>
      <c r="D14" s="765"/>
      <c r="E14" s="765"/>
      <c r="F14" s="765"/>
      <c r="G14" s="765"/>
      <c r="H14" s="765"/>
    </row>
    <row r="15" spans="1:8" ht="15.2" customHeight="1">
      <c r="B15" s="409"/>
      <c r="C15" s="410"/>
      <c r="D15" s="409"/>
      <c r="E15" s="409"/>
      <c r="F15" s="409"/>
      <c r="G15" s="409"/>
      <c r="H15" s="409"/>
    </row>
    <row r="16" spans="1:8" ht="18" customHeight="1">
      <c r="A16" s="407" t="s">
        <v>761</v>
      </c>
      <c r="B16" s="407"/>
    </row>
    <row r="17" spans="1:8" ht="18" customHeight="1">
      <c r="A17" s="406" t="s">
        <v>762</v>
      </c>
    </row>
    <row r="18" spans="1:8" ht="18" customHeight="1">
      <c r="A18" s="406" t="s">
        <v>763</v>
      </c>
    </row>
    <row r="19" spans="1:8" ht="18" customHeight="1">
      <c r="C19" s="778" t="s">
        <v>764</v>
      </c>
      <c r="D19" s="779"/>
      <c r="E19" s="779"/>
      <c r="F19" s="779"/>
      <c r="G19" s="779"/>
      <c r="H19" s="780"/>
    </row>
    <row r="20" spans="1:8" ht="36" customHeight="1">
      <c r="C20" s="781"/>
      <c r="D20" s="782"/>
      <c r="E20" s="787"/>
      <c r="F20" s="788" t="s">
        <v>765</v>
      </c>
      <c r="G20" s="788"/>
      <c r="H20" s="788"/>
    </row>
    <row r="21" spans="1:8" ht="40.5" customHeight="1">
      <c r="C21" s="783"/>
      <c r="D21" s="784"/>
      <c r="E21" s="787"/>
      <c r="F21" s="788"/>
      <c r="G21" s="788"/>
      <c r="H21" s="788"/>
    </row>
    <row r="22" spans="1:8" ht="18" customHeight="1">
      <c r="C22" s="783"/>
      <c r="D22" s="784"/>
      <c r="E22" s="787"/>
      <c r="F22" s="788" t="s">
        <v>766</v>
      </c>
      <c r="G22" s="788"/>
      <c r="H22" s="788"/>
    </row>
    <row r="23" spans="1:8" ht="27.75" customHeight="1">
      <c r="C23" s="785"/>
      <c r="D23" s="786"/>
      <c r="E23" s="787"/>
      <c r="F23" s="788"/>
      <c r="G23" s="788"/>
      <c r="H23" s="788"/>
    </row>
    <row r="24" spans="1:8" s="411" customFormat="1" ht="24.95" customHeight="1">
      <c r="C24" s="773" t="s">
        <v>98</v>
      </c>
      <c r="D24" s="774"/>
      <c r="E24" s="770" t="s">
        <v>767</v>
      </c>
      <c r="F24" s="770"/>
      <c r="G24" s="770"/>
      <c r="H24" s="770"/>
    </row>
    <row r="25" spans="1:8" s="411" customFormat="1" ht="24.95" customHeight="1">
      <c r="C25" s="768"/>
      <c r="D25" s="769"/>
      <c r="E25" s="770" t="s">
        <v>768</v>
      </c>
      <c r="F25" s="770"/>
      <c r="G25" s="770"/>
      <c r="H25" s="770"/>
    </row>
    <row r="26" spans="1:8" s="411" customFormat="1" ht="24.95" customHeight="1">
      <c r="C26" s="768"/>
      <c r="D26" s="769"/>
      <c r="E26" s="770" t="s">
        <v>769</v>
      </c>
      <c r="F26" s="770"/>
      <c r="G26" s="770"/>
      <c r="H26" s="770"/>
    </row>
    <row r="27" spans="1:8" ht="15.2" customHeight="1">
      <c r="C27" s="412"/>
      <c r="D27" s="412"/>
    </row>
    <row r="28" spans="1:8" ht="18" customHeight="1">
      <c r="A28" s="406" t="s">
        <v>770</v>
      </c>
    </row>
    <row r="29" spans="1:8" ht="18" customHeight="1">
      <c r="C29" s="765" t="s">
        <v>1255</v>
      </c>
      <c r="D29" s="765"/>
      <c r="E29" s="765"/>
      <c r="F29" s="765"/>
      <c r="G29" s="765"/>
      <c r="H29" s="765"/>
    </row>
    <row r="30" spans="1:8" ht="18" customHeight="1">
      <c r="C30" s="765"/>
      <c r="D30" s="765"/>
      <c r="E30" s="765"/>
      <c r="F30" s="765"/>
      <c r="G30" s="765"/>
      <c r="H30" s="765"/>
    </row>
    <row r="31" spans="1:8" ht="18" customHeight="1">
      <c r="C31" s="413"/>
      <c r="D31" s="413"/>
      <c r="E31" s="413"/>
      <c r="F31" s="413"/>
      <c r="G31" s="413"/>
      <c r="H31" s="413"/>
    </row>
    <row r="32" spans="1:8" ht="18" customHeight="1">
      <c r="A32" s="406" t="s">
        <v>771</v>
      </c>
    </row>
    <row r="33" spans="1:8" ht="18" customHeight="1">
      <c r="A33" s="406" t="s">
        <v>772</v>
      </c>
    </row>
    <row r="34" spans="1:8" ht="18" customHeight="1">
      <c r="A34" s="406" t="s">
        <v>773</v>
      </c>
    </row>
    <row r="35" spans="1:8" ht="45.6" customHeight="1">
      <c r="C35" s="771" t="s">
        <v>1256</v>
      </c>
      <c r="D35" s="771"/>
      <c r="E35" s="772"/>
      <c r="F35" s="772"/>
      <c r="G35" s="772"/>
      <c r="H35" s="772"/>
    </row>
    <row r="36" spans="1:8" ht="45.6" customHeight="1">
      <c r="C36" s="772"/>
      <c r="D36" s="772"/>
      <c r="E36" s="772"/>
      <c r="F36" s="772"/>
      <c r="G36" s="772"/>
      <c r="H36" s="772"/>
    </row>
    <row r="38" spans="1:8" ht="18" customHeight="1">
      <c r="A38" s="406" t="s">
        <v>774</v>
      </c>
    </row>
    <row r="39" spans="1:8" ht="22.9" customHeight="1">
      <c r="C39" s="765" t="s">
        <v>1257</v>
      </c>
      <c r="D39" s="765"/>
      <c r="E39" s="765"/>
      <c r="F39" s="765"/>
      <c r="G39" s="765"/>
      <c r="H39" s="765"/>
    </row>
    <row r="40" spans="1:8" ht="22.9" customHeight="1">
      <c r="C40" s="765"/>
      <c r="D40" s="765"/>
      <c r="E40" s="765"/>
      <c r="F40" s="765"/>
      <c r="G40" s="765"/>
      <c r="H40" s="765"/>
    </row>
    <row r="41" spans="1:8" ht="22.9" customHeight="1">
      <c r="C41" s="765"/>
      <c r="D41" s="765"/>
      <c r="E41" s="765"/>
      <c r="F41" s="765"/>
      <c r="G41" s="765"/>
      <c r="H41" s="765"/>
    </row>
    <row r="42" spans="1:8" ht="22.9" customHeight="1">
      <c r="C42" s="765"/>
      <c r="D42" s="765"/>
      <c r="E42" s="765"/>
      <c r="F42" s="765"/>
      <c r="G42" s="765"/>
      <c r="H42" s="765"/>
    </row>
    <row r="43" spans="1:8" ht="50.25" customHeight="1">
      <c r="C43" s="765"/>
      <c r="D43" s="765"/>
      <c r="E43" s="765"/>
      <c r="F43" s="765"/>
      <c r="G43" s="765"/>
      <c r="H43" s="765"/>
    </row>
    <row r="44" spans="1:8" ht="15.2" customHeight="1">
      <c r="C44" s="414"/>
      <c r="D44" s="414"/>
      <c r="E44" s="414"/>
      <c r="F44" s="414"/>
      <c r="G44" s="414"/>
      <c r="H44" s="414"/>
    </row>
    <row r="45" spans="1:8" ht="18" customHeight="1">
      <c r="A45" s="407" t="s">
        <v>775</v>
      </c>
      <c r="B45" s="407"/>
    </row>
    <row r="46" spans="1:8" ht="93" customHeight="1">
      <c r="C46" s="765" t="s">
        <v>1258</v>
      </c>
      <c r="D46" s="765"/>
      <c r="E46" s="765"/>
      <c r="F46" s="765"/>
      <c r="G46" s="765"/>
      <c r="H46" s="765"/>
    </row>
    <row r="47" spans="1:8" ht="16.149999999999999" customHeight="1"/>
    <row r="48" spans="1:8" ht="18" customHeight="1">
      <c r="A48" s="407" t="s">
        <v>776</v>
      </c>
      <c r="B48" s="407"/>
    </row>
    <row r="49" spans="1:8" ht="87.6" customHeight="1">
      <c r="C49" s="765" t="s">
        <v>1259</v>
      </c>
      <c r="D49" s="765"/>
      <c r="E49" s="765"/>
      <c r="F49" s="765"/>
      <c r="G49" s="765"/>
      <c r="H49" s="765"/>
    </row>
    <row r="50" spans="1:8" ht="18.600000000000001" customHeight="1">
      <c r="A50" s="415" t="s">
        <v>15</v>
      </c>
      <c r="B50" s="416"/>
      <c r="C50" s="416"/>
      <c r="D50" s="416"/>
      <c r="E50" s="416"/>
      <c r="F50" s="416"/>
      <c r="G50" s="416"/>
      <c r="H50" s="416"/>
    </row>
    <row r="51" spans="1:8" ht="51.6" customHeight="1">
      <c r="A51" s="766" t="s">
        <v>777</v>
      </c>
      <c r="B51" s="767"/>
      <c r="C51" s="767"/>
      <c r="D51" s="767"/>
      <c r="E51" s="767"/>
      <c r="F51" s="767"/>
      <c r="G51" s="767"/>
      <c r="H51" s="767"/>
    </row>
  </sheetData>
  <mergeCells count="23">
    <mergeCell ref="C24:D24"/>
    <mergeCell ref="E24:H24"/>
    <mergeCell ref="A3:H3"/>
    <mergeCell ref="G5:H5"/>
    <mergeCell ref="G6:H6"/>
    <mergeCell ref="B11:H11"/>
    <mergeCell ref="B14:H14"/>
    <mergeCell ref="C19:H19"/>
    <mergeCell ref="C20:D23"/>
    <mergeCell ref="E20:E21"/>
    <mergeCell ref="F20:H21"/>
    <mergeCell ref="E22:E23"/>
    <mergeCell ref="F22:H23"/>
    <mergeCell ref="C39:H43"/>
    <mergeCell ref="C46:H46"/>
    <mergeCell ref="C49:H49"/>
    <mergeCell ref="A51:H51"/>
    <mergeCell ref="C25:D25"/>
    <mergeCell ref="E25:H25"/>
    <mergeCell ref="C26:D26"/>
    <mergeCell ref="E26:H26"/>
    <mergeCell ref="C29:H30"/>
    <mergeCell ref="C35:H36"/>
  </mergeCells>
  <phoneticPr fontId="4"/>
  <dataValidations count="1">
    <dataValidation type="list" allowBlank="1" showInputMessage="1" showErrorMessage="1" prompt="実施するものに「○」を記載" sqref="C24:D26 C20:E23">
      <formula1>"　,〇,"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FFCC"/>
  </sheetPr>
  <dimension ref="A1:AN321"/>
  <sheetViews>
    <sheetView showGridLines="0" view="pageBreakPreview" topLeftCell="A16" zoomScaleNormal="64" zoomScaleSheetLayoutView="100" workbookViewId="0">
      <selection activeCell="S56" sqref="S56"/>
    </sheetView>
  </sheetViews>
  <sheetFormatPr defaultColWidth="4.125" defaultRowHeight="18" customHeight="1"/>
  <cols>
    <col min="1" max="1" width="1.875" style="1" customWidth="1"/>
    <col min="2" max="2" width="4.625" style="1" customWidth="1"/>
    <col min="3" max="3" width="7.625" style="1" customWidth="1"/>
    <col min="4" max="4" width="4.875" style="1" customWidth="1"/>
    <col min="5" max="5" width="2.875" style="23" customWidth="1"/>
    <col min="6" max="7" width="5" style="1" customWidth="1"/>
    <col min="8" max="8" width="2.875" style="23" customWidth="1"/>
    <col min="9" max="10" width="5" style="1" customWidth="1"/>
    <col min="11" max="11" width="7.375" style="1" customWidth="1"/>
    <col min="12" max="12" width="5" style="1" customWidth="1"/>
    <col min="13" max="13" width="2.875" style="23" customWidth="1"/>
    <col min="14" max="14" width="5" style="1" customWidth="1"/>
    <col min="15" max="15" width="5" style="23" customWidth="1"/>
    <col min="16" max="16" width="2.875" style="23" customWidth="1"/>
    <col min="17" max="17" width="5" style="1" customWidth="1"/>
    <col min="18" max="18" width="7.375" style="1" customWidth="1"/>
    <col min="19" max="19" width="12.25" style="1" customWidth="1"/>
    <col min="20" max="20" width="2.625" style="1" customWidth="1"/>
    <col min="21" max="21" width="5.875" style="1" customWidth="1"/>
    <col min="22" max="127" width="4.625" style="1" customWidth="1"/>
    <col min="128" max="260" width="8.625" style="1" customWidth="1"/>
    <col min="261" max="16384" width="4.125" style="1"/>
  </cols>
  <sheetData>
    <row r="1" spans="1:21" ht="18" customHeight="1">
      <c r="A1" s="263"/>
      <c r="B1" s="263"/>
      <c r="C1" s="263"/>
      <c r="D1" s="263"/>
      <c r="E1" s="263"/>
      <c r="F1" s="263"/>
      <c r="G1" s="263"/>
      <c r="H1" s="263"/>
      <c r="I1" s="263"/>
      <c r="J1" s="263"/>
      <c r="K1" s="263"/>
      <c r="L1" s="263"/>
      <c r="M1" s="263"/>
      <c r="N1" s="263"/>
      <c r="O1" s="263"/>
      <c r="P1" s="263"/>
      <c r="Q1" s="263"/>
      <c r="R1" s="263"/>
      <c r="S1" s="263"/>
      <c r="T1" s="263"/>
    </row>
    <row r="2" spans="1:21" s="2" customFormat="1" ht="24" customHeight="1">
      <c r="A2" s="230"/>
      <c r="B2" s="224"/>
      <c r="C2" s="224"/>
      <c r="D2" s="264"/>
      <c r="E2" s="264"/>
      <c r="F2" s="224"/>
      <c r="G2" s="224"/>
      <c r="H2" s="224"/>
      <c r="I2" s="224"/>
      <c r="J2" s="224"/>
      <c r="K2" s="224"/>
      <c r="L2" s="224"/>
      <c r="M2" s="224"/>
      <c r="N2" s="224"/>
      <c r="O2" s="224"/>
      <c r="P2" s="224"/>
      <c r="Q2" s="224"/>
      <c r="R2" s="899" t="s">
        <v>799</v>
      </c>
      <c r="S2" s="900"/>
      <c r="T2" s="224"/>
    </row>
    <row r="3" spans="1:21" s="2" customFormat="1" ht="42.75" customHeight="1">
      <c r="A3" s="265"/>
      <c r="B3" s="224"/>
      <c r="C3" s="224"/>
      <c r="D3" s="264"/>
      <c r="E3" s="264"/>
      <c r="F3" s="266"/>
      <c r="G3" s="224"/>
      <c r="H3" s="224"/>
      <c r="I3" s="224"/>
      <c r="J3" s="224"/>
      <c r="K3" s="224"/>
      <c r="L3" s="224"/>
      <c r="M3" s="224"/>
      <c r="N3" s="224"/>
      <c r="O3" s="224"/>
      <c r="P3" s="224"/>
      <c r="Q3" s="224"/>
      <c r="R3" s="224"/>
      <c r="S3" s="224"/>
      <c r="T3" s="224"/>
    </row>
    <row r="4" spans="1:21" s="2" customFormat="1" ht="76.5" customHeight="1">
      <c r="A4" s="224"/>
      <c r="B4" s="910" t="s">
        <v>789</v>
      </c>
      <c r="C4" s="911"/>
      <c r="D4" s="911"/>
      <c r="E4" s="911"/>
      <c r="F4" s="911"/>
      <c r="G4" s="911"/>
      <c r="H4" s="911"/>
      <c r="I4" s="911"/>
      <c r="J4" s="911"/>
      <c r="K4" s="911"/>
      <c r="L4" s="911"/>
      <c r="M4" s="911"/>
      <c r="N4" s="911"/>
      <c r="O4" s="911"/>
      <c r="P4" s="911"/>
      <c r="Q4" s="911"/>
      <c r="R4" s="911"/>
      <c r="S4" s="911"/>
      <c r="T4" s="224"/>
    </row>
    <row r="5" spans="1:21" s="2" customFormat="1" ht="21.75" customHeight="1">
      <c r="A5" s="224"/>
      <c r="B5" s="267"/>
      <c r="C5" s="267"/>
      <c r="D5" s="267"/>
      <c r="E5" s="267"/>
      <c r="F5" s="267"/>
      <c r="G5" s="268"/>
      <c r="H5" s="268"/>
      <c r="I5" s="268"/>
      <c r="J5" s="268"/>
      <c r="K5" s="268"/>
      <c r="L5" s="268"/>
      <c r="M5" s="268"/>
      <c r="N5" s="268"/>
      <c r="O5" s="268"/>
      <c r="P5" s="268"/>
      <c r="Q5" s="268"/>
      <c r="R5" s="268"/>
      <c r="S5" s="268"/>
      <c r="T5" s="224"/>
    </row>
    <row r="6" spans="1:21" s="2" customFormat="1" ht="21.75" customHeight="1">
      <c r="A6" s="224"/>
      <c r="B6" s="224"/>
      <c r="C6" s="224"/>
      <c r="D6" s="901" t="s">
        <v>737</v>
      </c>
      <c r="E6" s="901"/>
      <c r="F6" s="901"/>
      <c r="G6" s="904" t="s">
        <v>1020</v>
      </c>
      <c r="H6" s="904"/>
      <c r="I6" s="904"/>
      <c r="J6" s="904"/>
      <c r="K6" s="904"/>
      <c r="L6" s="904"/>
      <c r="M6" s="904"/>
      <c r="N6" s="904"/>
      <c r="O6" s="904"/>
      <c r="P6" s="904"/>
      <c r="Q6" s="905"/>
      <c r="R6" s="224"/>
      <c r="S6" s="224"/>
      <c r="T6" s="224"/>
    </row>
    <row r="7" spans="1:21" s="2" customFormat="1" ht="30.75" customHeight="1">
      <c r="A7" s="224"/>
      <c r="B7" s="224"/>
      <c r="C7" s="224"/>
      <c r="D7" s="876" t="s">
        <v>28</v>
      </c>
      <c r="E7" s="876"/>
      <c r="F7" s="876"/>
      <c r="G7" s="902" t="str">
        <f>はじめに!D5&amp;""</f>
        <v>あいうえお集落協定</v>
      </c>
      <c r="H7" s="902"/>
      <c r="I7" s="902"/>
      <c r="J7" s="902"/>
      <c r="K7" s="902"/>
      <c r="L7" s="902"/>
      <c r="M7" s="902"/>
      <c r="N7" s="902"/>
      <c r="O7" s="902"/>
      <c r="P7" s="902"/>
      <c r="Q7" s="903"/>
      <c r="R7" s="224"/>
      <c r="S7" s="224"/>
      <c r="T7" s="224"/>
      <c r="U7" s="10"/>
    </row>
    <row r="8" spans="1:21" s="2" customFormat="1" ht="3" customHeight="1">
      <c r="A8" s="224"/>
      <c r="B8" s="224"/>
      <c r="C8" s="224"/>
      <c r="D8" s="269"/>
      <c r="E8" s="269"/>
      <c r="F8" s="269"/>
      <c r="G8" s="231"/>
      <c r="H8" s="231"/>
      <c r="I8" s="270"/>
      <c r="J8" s="270"/>
      <c r="K8" s="270"/>
      <c r="L8" s="270"/>
      <c r="M8" s="270"/>
      <c r="N8" s="270"/>
      <c r="O8" s="270"/>
      <c r="P8" s="270"/>
      <c r="Q8" s="270"/>
      <c r="R8" s="224"/>
      <c r="S8" s="224"/>
      <c r="T8" s="224"/>
    </row>
    <row r="9" spans="1:21" s="2" customFormat="1" ht="19.5" customHeight="1">
      <c r="A9" s="224"/>
      <c r="B9" s="224"/>
      <c r="C9" s="224"/>
      <c r="D9" s="901" t="s">
        <v>737</v>
      </c>
      <c r="E9" s="901"/>
      <c r="F9" s="901"/>
      <c r="G9" s="906" t="s">
        <v>779</v>
      </c>
      <c r="H9" s="906"/>
      <c r="I9" s="906"/>
      <c r="J9" s="906"/>
      <c r="K9" s="906"/>
      <c r="L9" s="906"/>
      <c r="M9" s="906"/>
      <c r="N9" s="906"/>
      <c r="O9" s="906"/>
      <c r="P9" s="906"/>
      <c r="Q9" s="907"/>
      <c r="R9" s="224"/>
      <c r="S9" s="224"/>
      <c r="T9" s="224"/>
    </row>
    <row r="10" spans="1:21" s="2" customFormat="1" ht="30.75" customHeight="1">
      <c r="A10" s="224"/>
      <c r="B10" s="224"/>
      <c r="C10" s="224"/>
      <c r="D10" s="876" t="s">
        <v>29</v>
      </c>
      <c r="E10" s="876"/>
      <c r="F10" s="876"/>
      <c r="G10" s="902" t="str">
        <f>はじめに!D6&amp;"　　　印"</f>
        <v>中山間　太郎　　　印</v>
      </c>
      <c r="H10" s="902"/>
      <c r="I10" s="902"/>
      <c r="J10" s="902"/>
      <c r="K10" s="902"/>
      <c r="L10" s="902"/>
      <c r="M10" s="902"/>
      <c r="N10" s="902"/>
      <c r="O10" s="908"/>
      <c r="P10" s="908"/>
      <c r="Q10" s="909"/>
      <c r="R10" s="224"/>
      <c r="S10" s="224"/>
      <c r="T10" s="224"/>
      <c r="U10" s="10"/>
    </row>
    <row r="11" spans="1:21" s="2" customFormat="1" ht="3" customHeight="1">
      <c r="A11" s="224"/>
      <c r="B11" s="224"/>
      <c r="C11" s="224"/>
      <c r="D11" s="269"/>
      <c r="E11" s="269"/>
      <c r="F11" s="269"/>
      <c r="G11" s="271"/>
      <c r="H11" s="272"/>
      <c r="I11" s="224"/>
      <c r="J11" s="271"/>
      <c r="K11" s="271"/>
      <c r="L11" s="271"/>
      <c r="M11" s="271"/>
      <c r="N11" s="271"/>
      <c r="O11" s="271"/>
      <c r="P11" s="271"/>
      <c r="Q11" s="271"/>
      <c r="R11" s="224"/>
      <c r="S11" s="224"/>
      <c r="T11" s="224"/>
    </row>
    <row r="12" spans="1:21" s="2" customFormat="1" ht="21.75" customHeight="1">
      <c r="A12" s="224"/>
      <c r="B12" s="224"/>
      <c r="C12" s="224"/>
      <c r="D12" s="901" t="s">
        <v>737</v>
      </c>
      <c r="E12" s="901"/>
      <c r="F12" s="901"/>
      <c r="G12" s="906" t="s">
        <v>1248</v>
      </c>
      <c r="H12" s="906"/>
      <c r="I12" s="906"/>
      <c r="J12" s="906"/>
      <c r="K12" s="906"/>
      <c r="L12" s="906"/>
      <c r="M12" s="906"/>
      <c r="N12" s="906"/>
      <c r="O12" s="906"/>
      <c r="P12" s="906"/>
      <c r="Q12" s="907"/>
      <c r="R12" s="224"/>
      <c r="S12" s="224"/>
      <c r="T12" s="224"/>
    </row>
    <row r="13" spans="1:21" s="2" customFormat="1" ht="30.75" customHeight="1">
      <c r="A13" s="224"/>
      <c r="B13" s="224"/>
      <c r="C13" s="224"/>
      <c r="D13" s="876" t="s">
        <v>11</v>
      </c>
      <c r="E13" s="876"/>
      <c r="F13" s="876"/>
      <c r="G13" s="902" t="str">
        <f>はじめに!D7&amp;""</f>
        <v>京都府福知山市〇〇</v>
      </c>
      <c r="H13" s="902"/>
      <c r="I13" s="902"/>
      <c r="J13" s="902"/>
      <c r="K13" s="902"/>
      <c r="L13" s="902"/>
      <c r="M13" s="902"/>
      <c r="N13" s="902"/>
      <c r="O13" s="902"/>
      <c r="P13" s="902"/>
      <c r="Q13" s="903"/>
      <c r="R13" s="224"/>
      <c r="S13" s="224"/>
      <c r="T13" s="224"/>
    </row>
    <row r="14" spans="1:21" s="2" customFormat="1" ht="20.25" customHeight="1">
      <c r="A14" s="224"/>
      <c r="B14" s="224"/>
      <c r="C14" s="224"/>
      <c r="D14" s="224"/>
      <c r="E14" s="224"/>
      <c r="F14" s="273"/>
      <c r="G14" s="224"/>
      <c r="H14" s="224"/>
      <c r="I14" s="224"/>
      <c r="J14" s="224"/>
      <c r="K14" s="224"/>
      <c r="L14" s="224"/>
      <c r="M14" s="224"/>
      <c r="N14" s="224"/>
      <c r="O14" s="224"/>
      <c r="P14" s="224"/>
      <c r="Q14" s="224"/>
      <c r="R14" s="224"/>
      <c r="S14" s="224"/>
      <c r="T14" s="224"/>
    </row>
    <row r="15" spans="1:21" s="2" customFormat="1" ht="21.75" customHeight="1">
      <c r="A15" s="224"/>
      <c r="B15" s="224"/>
      <c r="C15" s="273"/>
      <c r="D15" s="273"/>
      <c r="E15" s="273"/>
      <c r="F15" s="273"/>
      <c r="G15" s="224"/>
      <c r="H15" s="224"/>
      <c r="I15" s="224"/>
      <c r="J15" s="224"/>
      <c r="K15" s="224"/>
      <c r="L15" s="224"/>
      <c r="M15" s="224"/>
      <c r="N15" s="224"/>
      <c r="O15" s="224"/>
      <c r="P15" s="224"/>
      <c r="Q15" s="224"/>
      <c r="R15" s="224"/>
      <c r="S15" s="224"/>
      <c r="T15" s="224"/>
    </row>
    <row r="16" spans="1:21" s="2" customFormat="1" ht="21.75" customHeight="1">
      <c r="A16" s="224"/>
      <c r="B16" s="224"/>
      <c r="C16" s="224"/>
      <c r="D16" s="434" t="s">
        <v>47</v>
      </c>
      <c r="E16" s="883" t="s">
        <v>48</v>
      </c>
      <c r="F16" s="883"/>
      <c r="G16" s="883"/>
      <c r="H16" s="883"/>
      <c r="I16" s="883"/>
      <c r="J16" s="883"/>
      <c r="K16" s="883"/>
      <c r="L16" s="883"/>
      <c r="M16" s="883"/>
      <c r="N16" s="883"/>
      <c r="O16" s="883"/>
      <c r="P16" s="883"/>
      <c r="Q16" s="883"/>
      <c r="R16" s="883"/>
      <c r="S16" s="231"/>
      <c r="T16" s="224"/>
    </row>
    <row r="17" spans="1:40" s="2" customFormat="1" ht="16.5" customHeight="1">
      <c r="A17" s="224"/>
      <c r="B17" s="225"/>
      <c r="C17" s="264"/>
      <c r="D17" s="274"/>
      <c r="E17" s="274"/>
      <c r="F17" s="274"/>
      <c r="G17" s="268"/>
      <c r="H17" s="268"/>
      <c r="I17" s="268"/>
      <c r="J17" s="268"/>
      <c r="K17" s="268"/>
      <c r="L17" s="268"/>
      <c r="M17" s="268"/>
      <c r="N17" s="268"/>
      <c r="O17" s="268"/>
      <c r="P17" s="268"/>
      <c r="Q17" s="268"/>
      <c r="R17" s="268"/>
      <c r="S17" s="268"/>
      <c r="T17" s="224"/>
    </row>
    <row r="18" spans="1:40" s="2" customFormat="1" ht="21.75" customHeight="1">
      <c r="A18" s="224"/>
      <c r="B18" s="224"/>
      <c r="C18" s="224"/>
      <c r="D18" s="268" t="s">
        <v>12</v>
      </c>
      <c r="E18" s="268"/>
      <c r="F18" s="272"/>
      <c r="G18" s="274"/>
      <c r="H18" s="274"/>
      <c r="I18" s="274"/>
      <c r="J18" s="268"/>
      <c r="K18" s="268"/>
      <c r="L18" s="268"/>
      <c r="M18" s="268"/>
      <c r="N18" s="268"/>
      <c r="O18" s="268"/>
      <c r="P18" s="268"/>
      <c r="Q18" s="268"/>
      <c r="R18" s="268"/>
      <c r="S18" s="268"/>
      <c r="T18" s="224"/>
    </row>
    <row r="19" spans="1:40" s="2" customFormat="1" ht="21.75" customHeight="1">
      <c r="A19" s="224"/>
      <c r="B19" s="224"/>
      <c r="C19" s="224"/>
      <c r="D19" s="419" t="str">
        <f>参４_申請!B16</f>
        <v>□</v>
      </c>
      <c r="E19" s="884" t="s">
        <v>31</v>
      </c>
      <c r="F19" s="885"/>
      <c r="G19" s="885"/>
      <c r="H19" s="885"/>
      <c r="I19" s="885"/>
      <c r="J19" s="885"/>
      <c r="K19" s="885"/>
      <c r="L19" s="885"/>
      <c r="M19" s="885"/>
      <c r="N19" s="885"/>
      <c r="O19" s="885"/>
      <c r="P19" s="885"/>
      <c r="Q19" s="886"/>
      <c r="R19" s="426" t="s">
        <v>74</v>
      </c>
      <c r="S19" s="224"/>
      <c r="T19" s="224"/>
    </row>
    <row r="20" spans="1:40" s="2" customFormat="1" ht="21.75" customHeight="1">
      <c r="A20" s="224"/>
      <c r="B20" s="224"/>
      <c r="C20" s="224"/>
      <c r="D20" s="419" t="str">
        <f>参４_申請!B17</f>
        <v>☑</v>
      </c>
      <c r="E20" s="884" t="s">
        <v>58</v>
      </c>
      <c r="F20" s="885"/>
      <c r="G20" s="885"/>
      <c r="H20" s="885"/>
      <c r="I20" s="885"/>
      <c r="J20" s="885"/>
      <c r="K20" s="885"/>
      <c r="L20" s="885"/>
      <c r="M20" s="885"/>
      <c r="N20" s="885"/>
      <c r="O20" s="885"/>
      <c r="P20" s="885"/>
      <c r="Q20" s="886"/>
      <c r="R20" s="425" t="s">
        <v>791</v>
      </c>
      <c r="S20" s="224"/>
      <c r="T20" s="224"/>
    </row>
    <row r="21" spans="1:40" s="2" customFormat="1" ht="21.75" customHeight="1">
      <c r="A21" s="224"/>
      <c r="B21" s="224"/>
      <c r="C21" s="224"/>
      <c r="D21" s="419" t="str">
        <f>参４_申請!B18</f>
        <v>□</v>
      </c>
      <c r="E21" s="884" t="s">
        <v>59</v>
      </c>
      <c r="F21" s="885"/>
      <c r="G21" s="885"/>
      <c r="H21" s="885"/>
      <c r="I21" s="885"/>
      <c r="J21" s="885"/>
      <c r="K21" s="885"/>
      <c r="L21" s="885"/>
      <c r="M21" s="885"/>
      <c r="N21" s="885"/>
      <c r="O21" s="885"/>
      <c r="P21" s="885"/>
      <c r="Q21" s="886"/>
      <c r="R21" s="426" t="s">
        <v>13</v>
      </c>
      <c r="S21" s="224"/>
      <c r="T21" s="224"/>
    </row>
    <row r="22" spans="1:40" s="2" customFormat="1" ht="21.75" customHeight="1">
      <c r="A22" s="224"/>
      <c r="B22" s="224"/>
      <c r="C22" s="224"/>
      <c r="D22" s="427" t="s">
        <v>30</v>
      </c>
      <c r="E22" s="941" t="s">
        <v>60</v>
      </c>
      <c r="F22" s="942"/>
      <c r="G22" s="942"/>
      <c r="H22" s="942"/>
      <c r="I22" s="942"/>
      <c r="J22" s="942"/>
      <c r="K22" s="942"/>
      <c r="L22" s="942"/>
      <c r="M22" s="942"/>
      <c r="N22" s="942"/>
      <c r="O22" s="942"/>
      <c r="P22" s="942"/>
      <c r="Q22" s="943"/>
      <c r="R22" s="426" t="s">
        <v>13</v>
      </c>
      <c r="S22" s="224"/>
      <c r="T22" s="224"/>
    </row>
    <row r="23" spans="1:40" s="2" customFormat="1" ht="28.5" customHeight="1">
      <c r="A23" s="224"/>
      <c r="B23" s="224"/>
      <c r="C23" s="224"/>
      <c r="D23" s="225" t="s">
        <v>14</v>
      </c>
      <c r="E23" s="225"/>
      <c r="F23" s="231"/>
      <c r="G23" s="231"/>
      <c r="H23" s="231"/>
      <c r="I23" s="231"/>
      <c r="J23" s="275"/>
      <c r="K23" s="268"/>
      <c r="L23" s="268"/>
      <c r="M23" s="268"/>
      <c r="N23" s="268"/>
      <c r="O23" s="268"/>
      <c r="P23" s="268"/>
      <c r="Q23" s="268"/>
      <c r="R23" s="268"/>
      <c r="S23" s="268"/>
      <c r="T23" s="224"/>
    </row>
    <row r="24" spans="1:40" s="2" customFormat="1" ht="48.75" customHeight="1">
      <c r="C24" s="18"/>
      <c r="D24" s="21"/>
      <c r="E24" s="21"/>
      <c r="F24" s="38"/>
      <c r="G24" s="38"/>
      <c r="H24" s="38"/>
      <c r="I24" s="38"/>
      <c r="J24" s="38"/>
      <c r="K24" s="39"/>
      <c r="L24" s="39"/>
      <c r="M24" s="39"/>
      <c r="N24" s="39"/>
      <c r="O24" s="39"/>
      <c r="P24" s="39"/>
      <c r="Q24" s="39"/>
      <c r="R24" s="39"/>
      <c r="S24" s="39"/>
    </row>
    <row r="25" spans="1:40" s="2" customFormat="1" ht="14.25" customHeight="1">
      <c r="A25" s="224"/>
      <c r="B25" s="224"/>
      <c r="C25" s="224" t="s">
        <v>49</v>
      </c>
      <c r="D25" s="225"/>
      <c r="E25" s="225"/>
      <c r="F25" s="225"/>
      <c r="G25" s="225"/>
      <c r="H25" s="225"/>
      <c r="I25" s="225"/>
      <c r="J25" s="224"/>
      <c r="K25" s="224"/>
      <c r="L25" s="224"/>
      <c r="M25" s="224"/>
      <c r="N25" s="224"/>
      <c r="O25" s="224"/>
      <c r="P25" s="224"/>
      <c r="Q25" s="224"/>
      <c r="R25" s="224"/>
      <c r="S25" s="224"/>
    </row>
    <row r="26" spans="1:40" s="2" customFormat="1" ht="45.75" customHeight="1">
      <c r="A26" s="226"/>
      <c r="B26" s="226"/>
      <c r="C26" s="893" t="s">
        <v>50</v>
      </c>
      <c r="D26" s="893"/>
      <c r="E26" s="893"/>
      <c r="F26" s="893"/>
      <c r="G26" s="893"/>
      <c r="H26" s="893"/>
      <c r="I26" s="893"/>
      <c r="J26" s="893"/>
      <c r="K26" s="893"/>
      <c r="L26" s="893"/>
      <c r="M26" s="893"/>
      <c r="N26" s="893"/>
      <c r="O26" s="893"/>
      <c r="P26" s="893"/>
      <c r="Q26" s="893"/>
      <c r="R26" s="893"/>
      <c r="S26" s="893"/>
    </row>
    <row r="27" spans="1:40" ht="19.5" customHeight="1">
      <c r="A27" s="227" t="s">
        <v>8</v>
      </c>
      <c r="B27" s="228"/>
      <c r="C27" s="228"/>
      <c r="D27" s="228"/>
      <c r="E27" s="228"/>
      <c r="F27" s="228"/>
      <c r="G27" s="228"/>
      <c r="H27" s="228"/>
      <c r="I27" s="228"/>
      <c r="J27" s="228"/>
      <c r="K27" s="228"/>
      <c r="L27" s="229"/>
      <c r="M27" s="229"/>
      <c r="N27" s="229"/>
      <c r="O27" s="229"/>
      <c r="P27" s="229"/>
      <c r="Q27" s="229"/>
      <c r="R27" s="229"/>
      <c r="S27" s="229"/>
    </row>
    <row r="28" spans="1:40" ht="28.5" customHeight="1">
      <c r="A28" s="227"/>
      <c r="B28" s="916" t="s">
        <v>34</v>
      </c>
      <c r="C28" s="916"/>
      <c r="D28" s="916"/>
      <c r="E28" s="916"/>
      <c r="F28" s="916"/>
      <c r="G28" s="916"/>
      <c r="H28" s="916"/>
      <c r="I28" s="916"/>
      <c r="J28" s="916"/>
      <c r="K28" s="916"/>
      <c r="L28" s="916"/>
      <c r="M28" s="916"/>
      <c r="N28" s="916"/>
      <c r="O28" s="916"/>
      <c r="P28" s="916"/>
      <c r="Q28" s="916"/>
      <c r="R28" s="916"/>
      <c r="S28" s="916"/>
      <c r="T28" s="5"/>
      <c r="U28" s="5"/>
      <c r="V28" s="5"/>
      <c r="W28" s="5"/>
      <c r="X28" s="5"/>
      <c r="Y28" s="5"/>
      <c r="Z28" s="5"/>
      <c r="AA28" s="5"/>
      <c r="AB28" s="5"/>
      <c r="AC28" s="5"/>
      <c r="AD28" s="5"/>
      <c r="AE28" s="5"/>
      <c r="AF28" s="5"/>
      <c r="AG28" s="5"/>
      <c r="AH28" s="5"/>
      <c r="AI28" s="5"/>
      <c r="AJ28" s="5"/>
      <c r="AK28" s="5"/>
      <c r="AL28" s="5"/>
      <c r="AM28" s="5"/>
      <c r="AN28" s="5"/>
    </row>
    <row r="29" spans="1:40" ht="20.25" customHeight="1">
      <c r="A29" s="227"/>
      <c r="B29" s="230" t="s">
        <v>62</v>
      </c>
      <c r="C29" s="230"/>
      <c r="D29" s="231"/>
      <c r="E29" s="231"/>
      <c r="F29" s="231"/>
      <c r="G29" s="232"/>
      <c r="H29" s="232"/>
      <c r="I29" s="232"/>
      <c r="J29" s="233"/>
      <c r="K29" s="233"/>
      <c r="L29" s="229"/>
      <c r="M29" s="229"/>
      <c r="N29" s="229"/>
      <c r="O29" s="229"/>
      <c r="P29" s="229"/>
      <c r="Q29" s="229"/>
      <c r="R29" s="234"/>
      <c r="S29" s="229"/>
    </row>
    <row r="30" spans="1:40" ht="38.25" customHeight="1">
      <c r="A30" s="235"/>
      <c r="B30" s="949"/>
      <c r="C30" s="950"/>
      <c r="D30" s="877" t="s">
        <v>801</v>
      </c>
      <c r="E30" s="878"/>
      <c r="F30" s="879"/>
      <c r="G30" s="927" t="s">
        <v>7</v>
      </c>
      <c r="H30" s="878"/>
      <c r="I30" s="879"/>
      <c r="J30" s="928" t="s">
        <v>16</v>
      </c>
      <c r="K30" s="929"/>
      <c r="L30" s="927" t="s">
        <v>800</v>
      </c>
      <c r="M30" s="878"/>
      <c r="N30" s="879"/>
      <c r="O30" s="930" t="s">
        <v>800</v>
      </c>
      <c r="P30" s="931"/>
      <c r="Q30" s="932"/>
      <c r="R30" s="229"/>
      <c r="S30" s="229"/>
    </row>
    <row r="31" spans="1:40" ht="9" customHeight="1">
      <c r="A31" s="235"/>
      <c r="B31" s="889" t="s">
        <v>17</v>
      </c>
      <c r="C31" s="890"/>
      <c r="D31" s="896"/>
      <c r="E31" s="914"/>
      <c r="F31" s="915"/>
      <c r="G31" s="896"/>
      <c r="H31" s="914"/>
      <c r="I31" s="915"/>
      <c r="J31" s="881"/>
      <c r="K31" s="882"/>
      <c r="L31" s="896"/>
      <c r="M31" s="914"/>
      <c r="N31" s="915"/>
      <c r="O31" s="896"/>
      <c r="P31" s="897"/>
      <c r="Q31" s="898"/>
      <c r="R31" s="236"/>
      <c r="S31" s="229"/>
    </row>
    <row r="32" spans="1:40" ht="22.5" customHeight="1">
      <c r="A32" s="235"/>
      <c r="B32" s="891"/>
      <c r="C32" s="892"/>
      <c r="D32" s="437" t="s">
        <v>67</v>
      </c>
      <c r="E32" s="496"/>
      <c r="F32" s="439" t="s">
        <v>73</v>
      </c>
      <c r="G32" s="437" t="s">
        <v>67</v>
      </c>
      <c r="H32" s="496"/>
      <c r="I32" s="439" t="s">
        <v>73</v>
      </c>
      <c r="J32" s="796"/>
      <c r="K32" s="797"/>
      <c r="L32" s="437" t="s">
        <v>67</v>
      </c>
      <c r="M32" s="496"/>
      <c r="N32" s="439" t="s">
        <v>73</v>
      </c>
      <c r="O32" s="437" t="s">
        <v>67</v>
      </c>
      <c r="P32" s="496"/>
      <c r="Q32" s="439" t="s">
        <v>73</v>
      </c>
      <c r="R32" s="236"/>
      <c r="S32" s="229"/>
    </row>
    <row r="33" spans="1:32" ht="6.75" customHeight="1">
      <c r="A33" s="235"/>
      <c r="B33" s="889" t="s">
        <v>35</v>
      </c>
      <c r="C33" s="890"/>
      <c r="D33" s="835"/>
      <c r="E33" s="836"/>
      <c r="F33" s="837"/>
      <c r="G33" s="835"/>
      <c r="H33" s="836"/>
      <c r="I33" s="837"/>
      <c r="J33" s="881"/>
      <c r="K33" s="882"/>
      <c r="L33" s="835"/>
      <c r="M33" s="836"/>
      <c r="N33" s="837"/>
      <c r="O33" s="835"/>
      <c r="P33" s="897"/>
      <c r="Q33" s="898"/>
      <c r="R33" s="236"/>
      <c r="S33" s="229"/>
    </row>
    <row r="34" spans="1:32" ht="22.5" customHeight="1">
      <c r="A34" s="235"/>
      <c r="B34" s="891"/>
      <c r="C34" s="892"/>
      <c r="D34" s="437" t="s">
        <v>67</v>
      </c>
      <c r="E34" s="496"/>
      <c r="F34" s="439" t="s">
        <v>73</v>
      </c>
      <c r="G34" s="437" t="s">
        <v>67</v>
      </c>
      <c r="H34" s="496"/>
      <c r="I34" s="439" t="s">
        <v>73</v>
      </c>
      <c r="J34" s="796"/>
      <c r="K34" s="797"/>
      <c r="L34" s="437" t="s">
        <v>67</v>
      </c>
      <c r="M34" s="496"/>
      <c r="N34" s="439" t="s">
        <v>73</v>
      </c>
      <c r="O34" s="437" t="s">
        <v>67</v>
      </c>
      <c r="P34" s="496"/>
      <c r="Q34" s="439" t="s">
        <v>73</v>
      </c>
      <c r="R34" s="236"/>
      <c r="S34" s="229"/>
    </row>
    <row r="35" spans="1:32" ht="6.75" customHeight="1">
      <c r="A35" s="235"/>
      <c r="B35" s="889" t="s">
        <v>36</v>
      </c>
      <c r="C35" s="890"/>
      <c r="D35" s="835"/>
      <c r="E35" s="836"/>
      <c r="F35" s="880"/>
      <c r="G35" s="835"/>
      <c r="H35" s="836"/>
      <c r="I35" s="880"/>
      <c r="J35" s="881"/>
      <c r="K35" s="882"/>
      <c r="L35" s="835"/>
      <c r="M35" s="836"/>
      <c r="N35" s="880"/>
      <c r="O35" s="835"/>
      <c r="P35" s="897"/>
      <c r="Q35" s="898"/>
      <c r="R35" s="236"/>
      <c r="S35" s="229"/>
    </row>
    <row r="36" spans="1:32" ht="22.5" customHeight="1">
      <c r="A36" s="235"/>
      <c r="B36" s="891"/>
      <c r="C36" s="892"/>
      <c r="D36" s="437" t="s">
        <v>67</v>
      </c>
      <c r="E36" s="496"/>
      <c r="F36" s="439" t="s">
        <v>73</v>
      </c>
      <c r="G36" s="437" t="s">
        <v>67</v>
      </c>
      <c r="H36" s="496"/>
      <c r="I36" s="439" t="s">
        <v>73</v>
      </c>
      <c r="J36" s="796"/>
      <c r="K36" s="797"/>
      <c r="L36" s="437" t="s">
        <v>67</v>
      </c>
      <c r="M36" s="496"/>
      <c r="N36" s="439" t="s">
        <v>73</v>
      </c>
      <c r="O36" s="437" t="s">
        <v>67</v>
      </c>
      <c r="P36" s="496"/>
      <c r="Q36" s="439" t="s">
        <v>73</v>
      </c>
      <c r="R36" s="236"/>
      <c r="S36" s="229"/>
    </row>
    <row r="37" spans="1:32" ht="9" customHeight="1">
      <c r="A37" s="235"/>
      <c r="B37" s="889" t="s">
        <v>18</v>
      </c>
      <c r="C37" s="890"/>
      <c r="D37" s="800"/>
      <c r="E37" s="801"/>
      <c r="F37" s="802"/>
      <c r="G37" s="800"/>
      <c r="H37" s="801"/>
      <c r="I37" s="802"/>
      <c r="J37" s="855"/>
      <c r="K37" s="856"/>
      <c r="L37" s="835"/>
      <c r="M37" s="836"/>
      <c r="N37" s="880"/>
      <c r="O37" s="835"/>
      <c r="P37" s="897"/>
      <c r="Q37" s="898"/>
      <c r="R37" s="236"/>
      <c r="S37" s="229"/>
    </row>
    <row r="38" spans="1:32" ht="22.5" customHeight="1">
      <c r="A38" s="235"/>
      <c r="B38" s="891"/>
      <c r="C38" s="892"/>
      <c r="D38" s="237" t="s">
        <v>67</v>
      </c>
      <c r="E38" s="343">
        <v>7</v>
      </c>
      <c r="F38" s="238" t="s">
        <v>73</v>
      </c>
      <c r="G38" s="237" t="s">
        <v>67</v>
      </c>
      <c r="H38" s="343">
        <v>11</v>
      </c>
      <c r="I38" s="238" t="s">
        <v>73</v>
      </c>
      <c r="J38" s="894">
        <f>H38-E38+1</f>
        <v>5</v>
      </c>
      <c r="K38" s="895"/>
      <c r="L38" s="437" t="s">
        <v>67</v>
      </c>
      <c r="M38" s="438"/>
      <c r="N38" s="439" t="s">
        <v>73</v>
      </c>
      <c r="O38" s="437" t="s">
        <v>67</v>
      </c>
      <c r="P38" s="438"/>
      <c r="Q38" s="439" t="s">
        <v>73</v>
      </c>
      <c r="R38" s="236"/>
      <c r="S38" s="229"/>
    </row>
    <row r="39" spans="1:32" ht="9" customHeight="1">
      <c r="A39" s="235"/>
      <c r="B39" s="889" t="s">
        <v>19</v>
      </c>
      <c r="C39" s="890"/>
      <c r="D39" s="835"/>
      <c r="E39" s="836"/>
      <c r="F39" s="880"/>
      <c r="G39" s="835"/>
      <c r="H39" s="836"/>
      <c r="I39" s="880"/>
      <c r="J39" s="881"/>
      <c r="K39" s="882"/>
      <c r="L39" s="835"/>
      <c r="M39" s="836"/>
      <c r="N39" s="880"/>
      <c r="O39" s="835"/>
      <c r="P39" s="897"/>
      <c r="Q39" s="898"/>
      <c r="R39" s="236"/>
      <c r="S39" s="229"/>
    </row>
    <row r="40" spans="1:32" ht="22.5" customHeight="1">
      <c r="A40" s="235"/>
      <c r="B40" s="891"/>
      <c r="C40" s="892"/>
      <c r="D40" s="437" t="s">
        <v>67</v>
      </c>
      <c r="E40" s="496"/>
      <c r="F40" s="439" t="s">
        <v>73</v>
      </c>
      <c r="G40" s="437" t="s">
        <v>67</v>
      </c>
      <c r="H40" s="496"/>
      <c r="I40" s="439" t="s">
        <v>73</v>
      </c>
      <c r="J40" s="796"/>
      <c r="K40" s="797"/>
      <c r="L40" s="437" t="s">
        <v>67</v>
      </c>
      <c r="M40" s="496"/>
      <c r="N40" s="439" t="s">
        <v>73</v>
      </c>
      <c r="O40" s="437" t="s">
        <v>67</v>
      </c>
      <c r="P40" s="496"/>
      <c r="Q40" s="439" t="s">
        <v>73</v>
      </c>
      <c r="R40" s="236"/>
      <c r="S40" s="229"/>
    </row>
    <row r="41" spans="1:32" s="6" customFormat="1" ht="36.75" customHeight="1">
      <c r="A41" s="227"/>
      <c r="B41" s="435" t="s">
        <v>63</v>
      </c>
      <c r="C41" s="239"/>
      <c r="D41" s="239"/>
      <c r="E41" s="239"/>
      <c r="F41" s="239"/>
      <c r="G41" s="239"/>
      <c r="H41" s="239"/>
      <c r="I41" s="239"/>
      <c r="J41" s="239"/>
      <c r="K41" s="239"/>
      <c r="L41" s="239"/>
      <c r="M41" s="239"/>
      <c r="N41" s="239"/>
      <c r="O41" s="239"/>
      <c r="P41" s="239"/>
      <c r="Q41" s="239"/>
      <c r="R41" s="240"/>
      <c r="S41" s="240"/>
      <c r="T41" s="7"/>
      <c r="U41" s="7"/>
      <c r="V41" s="8"/>
      <c r="W41" s="7"/>
      <c r="X41" s="7"/>
      <c r="Y41" s="7"/>
      <c r="Z41" s="7"/>
      <c r="AA41" s="7"/>
      <c r="AD41" s="7"/>
      <c r="AE41" s="7"/>
      <c r="AF41" s="7"/>
    </row>
    <row r="42" spans="1:32" ht="21" customHeight="1">
      <c r="A42" s="241"/>
      <c r="B42" s="945" t="s">
        <v>51</v>
      </c>
      <c r="C42" s="946"/>
      <c r="D42" s="242"/>
      <c r="E42" s="243"/>
      <c r="F42" s="244"/>
      <c r="G42" s="244"/>
      <c r="H42" s="243"/>
      <c r="I42" s="244"/>
      <c r="J42" s="244"/>
      <c r="K42" s="244"/>
      <c r="L42" s="244"/>
      <c r="M42" s="245"/>
      <c r="N42" s="245"/>
      <c r="O42" s="857" t="s">
        <v>10</v>
      </c>
      <c r="P42" s="858"/>
      <c r="Q42" s="859"/>
      <c r="R42" s="872" t="s">
        <v>437</v>
      </c>
      <c r="S42" s="874" t="s">
        <v>52</v>
      </c>
    </row>
    <row r="43" spans="1:32" ht="21" customHeight="1">
      <c r="A43" s="241"/>
      <c r="B43" s="947"/>
      <c r="C43" s="948"/>
      <c r="D43" s="818" t="s">
        <v>3</v>
      </c>
      <c r="E43" s="819"/>
      <c r="F43" s="820"/>
      <c r="G43" s="818" t="s">
        <v>6</v>
      </c>
      <c r="H43" s="819"/>
      <c r="I43" s="820"/>
      <c r="J43" s="818" t="s">
        <v>5</v>
      </c>
      <c r="K43" s="820"/>
      <c r="L43" s="818" t="s">
        <v>20</v>
      </c>
      <c r="M43" s="819"/>
      <c r="N43" s="820"/>
      <c r="O43" s="860"/>
      <c r="P43" s="860"/>
      <c r="Q43" s="861"/>
      <c r="R43" s="873"/>
      <c r="S43" s="875"/>
    </row>
    <row r="44" spans="1:32" ht="9" customHeight="1">
      <c r="A44" s="241"/>
      <c r="B44" s="246"/>
      <c r="C44" s="887" t="s">
        <v>802</v>
      </c>
      <c r="D44" s="869"/>
      <c r="E44" s="870"/>
      <c r="F44" s="871"/>
      <c r="G44" s="869"/>
      <c r="H44" s="870"/>
      <c r="I44" s="871"/>
      <c r="J44" s="869"/>
      <c r="K44" s="871"/>
      <c r="L44" s="812"/>
      <c r="M44" s="813"/>
      <c r="N44" s="814"/>
      <c r="O44" s="497"/>
      <c r="P44" s="498"/>
      <c r="Q44" s="499"/>
      <c r="R44" s="247"/>
      <c r="S44" s="534"/>
    </row>
    <row r="45" spans="1:32" ht="22.5" customHeight="1">
      <c r="A45" s="241"/>
      <c r="B45" s="246"/>
      <c r="C45" s="888"/>
      <c r="D45" s="810">
        <v>0</v>
      </c>
      <c r="E45" s="810"/>
      <c r="F45" s="811"/>
      <c r="G45" s="810">
        <v>0</v>
      </c>
      <c r="H45" s="810"/>
      <c r="I45" s="811"/>
      <c r="J45" s="810">
        <v>0</v>
      </c>
      <c r="K45" s="811"/>
      <c r="L45" s="815"/>
      <c r="M45" s="816"/>
      <c r="N45" s="817"/>
      <c r="O45" s="862">
        <f>SUM(D45,G45,J45)</f>
        <v>0</v>
      </c>
      <c r="P45" s="863"/>
      <c r="Q45" s="864"/>
      <c r="R45" s="500">
        <v>0</v>
      </c>
      <c r="S45" s="535">
        <v>0</v>
      </c>
    </row>
    <row r="46" spans="1:32" ht="9" customHeight="1">
      <c r="A46" s="241"/>
      <c r="B46" s="246"/>
      <c r="C46" s="866" t="s">
        <v>32</v>
      </c>
      <c r="D46" s="841"/>
      <c r="E46" s="843"/>
      <c r="F46" s="842"/>
      <c r="G46" s="841"/>
      <c r="H46" s="843"/>
      <c r="I46" s="842"/>
      <c r="J46" s="841"/>
      <c r="K46" s="842"/>
      <c r="L46" s="841"/>
      <c r="M46" s="843"/>
      <c r="N46" s="842"/>
      <c r="O46" s="841">
        <f>SUM(D46:N46)</f>
        <v>0</v>
      </c>
      <c r="P46" s="843"/>
      <c r="Q46" s="842"/>
      <c r="R46" s="248"/>
      <c r="S46" s="249"/>
    </row>
    <row r="47" spans="1:32" ht="22.5" customHeight="1">
      <c r="A47" s="241"/>
      <c r="B47" s="246"/>
      <c r="C47" s="867"/>
      <c r="D47" s="798" t="s">
        <v>1266</v>
      </c>
      <c r="E47" s="798"/>
      <c r="F47" s="799"/>
      <c r="G47" s="798" t="s">
        <v>1266</v>
      </c>
      <c r="H47" s="798"/>
      <c r="I47" s="799"/>
      <c r="J47" s="798" t="s">
        <v>1266</v>
      </c>
      <c r="K47" s="799"/>
      <c r="L47" s="798" t="s">
        <v>1266</v>
      </c>
      <c r="M47" s="798"/>
      <c r="N47" s="798"/>
      <c r="O47" s="923" t="s">
        <v>1266</v>
      </c>
      <c r="P47" s="924"/>
      <c r="Q47" s="925"/>
      <c r="R47" s="794">
        <f>SUMIFS(別紙２①!$F$18:$F$105,別紙２①!$P$18:$P$105,"荒廃農地")/100</f>
        <v>0</v>
      </c>
      <c r="S47" s="790" t="s">
        <v>1265</v>
      </c>
      <c r="W47" s="117"/>
    </row>
    <row r="48" spans="1:32" s="23" customFormat="1" ht="73.150000000000006" customHeight="1">
      <c r="A48" s="241"/>
      <c r="B48" s="246"/>
      <c r="C48" s="868"/>
      <c r="D48" s="436" t="s">
        <v>398</v>
      </c>
      <c r="E48" s="792" t="s">
        <v>1263</v>
      </c>
      <c r="F48" s="793"/>
      <c r="G48" s="436" t="s">
        <v>21</v>
      </c>
      <c r="H48" s="792" t="s">
        <v>1264</v>
      </c>
      <c r="I48" s="793"/>
      <c r="J48" s="436" t="s">
        <v>21</v>
      </c>
      <c r="K48" s="380"/>
      <c r="L48" s="436" t="s">
        <v>21</v>
      </c>
      <c r="M48" s="808"/>
      <c r="N48" s="809"/>
      <c r="O48" s="926"/>
      <c r="P48" s="798"/>
      <c r="Q48" s="799"/>
      <c r="R48" s="795"/>
      <c r="S48" s="791"/>
    </row>
    <row r="49" spans="1:40" ht="10.5" customHeight="1">
      <c r="A49" s="241"/>
      <c r="B49" s="830" t="s">
        <v>803</v>
      </c>
      <c r="C49" s="832" t="s">
        <v>33</v>
      </c>
      <c r="D49" s="917">
        <v>0</v>
      </c>
      <c r="E49" s="918"/>
      <c r="F49" s="918"/>
      <c r="G49" s="918"/>
      <c r="H49" s="918"/>
      <c r="I49" s="918"/>
      <c r="J49" s="918"/>
      <c r="K49" s="918"/>
      <c r="L49" s="918"/>
      <c r="M49" s="918"/>
      <c r="N49" s="918"/>
      <c r="O49" s="918"/>
      <c r="P49" s="918"/>
      <c r="Q49" s="918"/>
      <c r="R49" s="919"/>
      <c r="S49" s="250"/>
      <c r="T49" s="4"/>
      <c r="U49" s="4"/>
      <c r="V49" s="4"/>
      <c r="W49" s="4"/>
      <c r="X49" s="4"/>
      <c r="Y49" s="4"/>
      <c r="Z49" s="4"/>
      <c r="AA49" s="4"/>
      <c r="AB49" s="4"/>
      <c r="AC49" s="4"/>
      <c r="AD49" s="4"/>
      <c r="AE49" s="4"/>
      <c r="AF49" s="4"/>
      <c r="AG49" s="4"/>
      <c r="AH49" s="4"/>
      <c r="AI49" s="4"/>
      <c r="AJ49" s="4"/>
      <c r="AK49" s="4"/>
      <c r="AL49" s="4"/>
      <c r="AM49" s="4"/>
      <c r="AN49" s="4"/>
    </row>
    <row r="50" spans="1:40" ht="24" customHeight="1">
      <c r="A50" s="241"/>
      <c r="B50" s="831"/>
      <c r="C50" s="833"/>
      <c r="D50" s="920">
        <v>0</v>
      </c>
      <c r="E50" s="921"/>
      <c r="F50" s="921"/>
      <c r="G50" s="921"/>
      <c r="H50" s="921"/>
      <c r="I50" s="921"/>
      <c r="J50" s="921"/>
      <c r="K50" s="921"/>
      <c r="L50" s="921"/>
      <c r="M50" s="921"/>
      <c r="N50" s="921"/>
      <c r="O50" s="921"/>
      <c r="P50" s="921"/>
      <c r="Q50" s="921"/>
      <c r="R50" s="922"/>
      <c r="S50" s="535">
        <v>0</v>
      </c>
      <c r="T50" s="4"/>
      <c r="U50" s="4"/>
      <c r="V50" s="4"/>
      <c r="W50" s="4"/>
      <c r="X50" s="4"/>
      <c r="Y50" s="4"/>
      <c r="Z50" s="4"/>
      <c r="AA50" s="4"/>
      <c r="AB50" s="4"/>
      <c r="AC50" s="4"/>
      <c r="AD50" s="4"/>
      <c r="AE50" s="4"/>
      <c r="AF50" s="4"/>
      <c r="AG50" s="4"/>
      <c r="AH50" s="4"/>
      <c r="AI50" s="4"/>
      <c r="AJ50" s="4"/>
      <c r="AK50" s="4"/>
      <c r="AL50" s="4"/>
      <c r="AM50" s="4"/>
      <c r="AN50" s="4"/>
    </row>
    <row r="51" spans="1:40" ht="46.5" customHeight="1">
      <c r="A51" s="241"/>
      <c r="B51" s="827" t="s">
        <v>61</v>
      </c>
      <c r="C51" s="827"/>
      <c r="D51" s="827"/>
      <c r="E51" s="827"/>
      <c r="F51" s="827"/>
      <c r="G51" s="827"/>
      <c r="H51" s="827"/>
      <c r="I51" s="827"/>
      <c r="J51" s="827"/>
      <c r="K51" s="827"/>
      <c r="L51" s="827"/>
      <c r="M51" s="827"/>
      <c r="N51" s="827"/>
      <c r="O51" s="827"/>
      <c r="P51" s="827"/>
      <c r="Q51" s="827"/>
      <c r="R51" s="827"/>
      <c r="S51" s="827"/>
      <c r="T51" s="9"/>
      <c r="U51" s="9"/>
      <c r="V51" s="9"/>
      <c r="W51" s="9"/>
      <c r="X51" s="9"/>
      <c r="Y51" s="9"/>
      <c r="Z51" s="9"/>
      <c r="AA51" s="9"/>
      <c r="AB51" s="9"/>
      <c r="AC51" s="9"/>
      <c r="AD51" s="9"/>
      <c r="AE51" s="9"/>
      <c r="AF51" s="9"/>
      <c r="AG51" s="9"/>
      <c r="AH51" s="9"/>
      <c r="AI51" s="9"/>
      <c r="AJ51" s="9"/>
      <c r="AK51" s="9"/>
      <c r="AL51" s="9"/>
      <c r="AM51" s="9"/>
    </row>
    <row r="52" spans="1:40" s="3" customFormat="1" ht="23.25" customHeight="1">
      <c r="A52" s="251"/>
      <c r="B52" s="821" t="s">
        <v>22</v>
      </c>
      <c r="C52" s="822"/>
      <c r="D52" s="822"/>
      <c r="E52" s="822"/>
      <c r="F52" s="823"/>
      <c r="G52" s="828" t="s">
        <v>0</v>
      </c>
      <c r="H52" s="829"/>
      <c r="I52" s="828"/>
      <c r="J52" s="828" t="s">
        <v>1</v>
      </c>
      <c r="K52" s="828"/>
      <c r="L52" s="844" t="s">
        <v>2</v>
      </c>
      <c r="M52" s="845"/>
      <c r="N52" s="846"/>
      <c r="O52" s="252"/>
      <c r="P52" s="252"/>
      <c r="Q52" s="253"/>
      <c r="R52" s="253"/>
      <c r="S52" s="253"/>
    </row>
    <row r="53" spans="1:40" s="3" customFormat="1" ht="9" customHeight="1">
      <c r="A53" s="251"/>
      <c r="B53" s="824"/>
      <c r="C53" s="825"/>
      <c r="D53" s="825"/>
      <c r="E53" s="825"/>
      <c r="F53" s="826"/>
      <c r="G53" s="847"/>
      <c r="H53" s="848"/>
      <c r="I53" s="847"/>
      <c r="J53" s="847"/>
      <c r="K53" s="847"/>
      <c r="L53" s="939"/>
      <c r="M53" s="940"/>
      <c r="N53" s="939"/>
      <c r="O53" s="254"/>
      <c r="P53" s="254"/>
      <c r="Q53" s="253"/>
      <c r="R53" s="253"/>
      <c r="S53" s="253"/>
    </row>
    <row r="54" spans="1:40" s="3" customFormat="1" ht="22.5" customHeight="1">
      <c r="A54" s="251"/>
      <c r="B54" s="824"/>
      <c r="C54" s="825"/>
      <c r="D54" s="825"/>
      <c r="E54" s="825"/>
      <c r="F54" s="826"/>
      <c r="G54" s="839">
        <v>0</v>
      </c>
      <c r="H54" s="839"/>
      <c r="I54" s="840"/>
      <c r="J54" s="840">
        <v>0</v>
      </c>
      <c r="K54" s="840"/>
      <c r="L54" s="849">
        <v>0</v>
      </c>
      <c r="M54" s="850"/>
      <c r="N54" s="851"/>
      <c r="O54" s="255"/>
      <c r="P54" s="255"/>
      <c r="Q54" s="253"/>
      <c r="R54" s="253"/>
      <c r="S54" s="253"/>
    </row>
    <row r="55" spans="1:40" s="3" customFormat="1" ht="9" customHeight="1">
      <c r="A55" s="251"/>
      <c r="B55" s="256"/>
      <c r="C55" s="933" t="s">
        <v>55</v>
      </c>
      <c r="D55" s="934"/>
      <c r="E55" s="934"/>
      <c r="F55" s="935"/>
      <c r="G55" s="854"/>
      <c r="H55" s="944"/>
      <c r="I55" s="854"/>
      <c r="J55" s="854"/>
      <c r="K55" s="854"/>
      <c r="L55" s="806"/>
      <c r="M55" s="807"/>
      <c r="N55" s="806"/>
      <c r="O55" s="257"/>
      <c r="P55" s="257"/>
      <c r="Q55" s="253"/>
      <c r="R55" s="253"/>
      <c r="S55" s="253"/>
    </row>
    <row r="56" spans="1:40" s="3" customFormat="1" ht="22.5" customHeight="1">
      <c r="A56" s="251"/>
      <c r="B56" s="258"/>
      <c r="C56" s="936"/>
      <c r="D56" s="937"/>
      <c r="E56" s="937"/>
      <c r="F56" s="938"/>
      <c r="G56" s="840">
        <v>0</v>
      </c>
      <c r="H56" s="840"/>
      <c r="I56" s="840"/>
      <c r="J56" s="840">
        <v>0</v>
      </c>
      <c r="K56" s="840"/>
      <c r="L56" s="849">
        <v>0</v>
      </c>
      <c r="M56" s="850"/>
      <c r="N56" s="851"/>
      <c r="O56" s="255"/>
      <c r="P56" s="255"/>
      <c r="Q56" s="253"/>
      <c r="R56" s="253"/>
      <c r="S56" s="253"/>
    </row>
    <row r="57" spans="1:40" s="3" customFormat="1" ht="18" customHeight="1">
      <c r="A57" s="251"/>
      <c r="B57" s="838" t="s">
        <v>56</v>
      </c>
      <c r="C57" s="838"/>
      <c r="D57" s="838"/>
      <c r="E57" s="838"/>
      <c r="F57" s="838"/>
      <c r="G57" s="838"/>
      <c r="H57" s="838"/>
      <c r="I57" s="838"/>
      <c r="J57" s="838"/>
      <c r="K57" s="838"/>
      <c r="L57" s="838"/>
      <c r="M57" s="838"/>
      <c r="N57" s="838"/>
      <c r="O57" s="838"/>
      <c r="P57" s="838"/>
      <c r="Q57" s="838"/>
      <c r="R57" s="838"/>
      <c r="S57" s="838"/>
    </row>
    <row r="58" spans="1:40" s="10" customFormat="1" ht="18.600000000000001" customHeight="1">
      <c r="A58" s="259"/>
      <c r="B58" s="239" t="s">
        <v>64</v>
      </c>
      <c r="C58" s="259"/>
      <c r="D58" s="259"/>
      <c r="E58" s="259"/>
      <c r="F58" s="259"/>
      <c r="G58" s="259"/>
      <c r="H58" s="259"/>
      <c r="I58" s="259"/>
      <c r="J58" s="259"/>
      <c r="K58" s="259"/>
      <c r="L58" s="259"/>
      <c r="M58" s="259"/>
      <c r="N58" s="259"/>
      <c r="O58" s="259"/>
      <c r="P58" s="259"/>
      <c r="Q58" s="259"/>
      <c r="R58" s="259"/>
      <c r="S58" s="259"/>
    </row>
    <row r="59" spans="1:40" s="14" customFormat="1" ht="17.45" customHeight="1">
      <c r="A59" s="260"/>
      <c r="B59" s="865" t="s">
        <v>984</v>
      </c>
      <c r="C59" s="865"/>
      <c r="D59" s="865"/>
      <c r="E59" s="865"/>
      <c r="F59" s="865"/>
      <c r="G59" s="865"/>
      <c r="H59" s="865"/>
      <c r="I59" s="865"/>
      <c r="J59" s="865"/>
      <c r="K59" s="865"/>
      <c r="L59" s="865"/>
      <c r="M59" s="865"/>
      <c r="N59" s="865"/>
      <c r="O59" s="865"/>
      <c r="P59" s="865"/>
      <c r="Q59" s="865"/>
      <c r="R59" s="865"/>
      <c r="S59" s="865"/>
    </row>
    <row r="60" spans="1:40" s="10" customFormat="1" ht="18.600000000000001" customHeight="1">
      <c r="A60" s="259"/>
      <c r="B60" s="239" t="s">
        <v>65</v>
      </c>
      <c r="C60" s="259"/>
      <c r="D60" s="259"/>
      <c r="E60" s="259"/>
      <c r="F60" s="259"/>
      <c r="G60" s="259"/>
      <c r="H60" s="259"/>
      <c r="I60" s="259"/>
      <c r="J60" s="259"/>
      <c r="K60" s="259"/>
      <c r="L60" s="259"/>
      <c r="M60" s="259"/>
      <c r="N60" s="259"/>
      <c r="O60" s="259"/>
      <c r="P60" s="259"/>
      <c r="Q60" s="259"/>
      <c r="R60" s="259"/>
      <c r="S60" s="259"/>
    </row>
    <row r="61" spans="1:40" s="10" customFormat="1" ht="31.5" customHeight="1">
      <c r="A61" s="260"/>
      <c r="B61" s="852" t="s">
        <v>985</v>
      </c>
      <c r="C61" s="853"/>
      <c r="D61" s="853"/>
      <c r="E61" s="853"/>
      <c r="F61" s="853"/>
      <c r="G61" s="853"/>
      <c r="H61" s="853"/>
      <c r="I61" s="853"/>
      <c r="J61" s="853"/>
      <c r="K61" s="853"/>
      <c r="L61" s="853"/>
      <c r="M61" s="853"/>
      <c r="N61" s="853"/>
      <c r="O61" s="853"/>
      <c r="P61" s="853"/>
      <c r="Q61" s="853"/>
      <c r="R61" s="853"/>
      <c r="S61" s="853"/>
    </row>
    <row r="62" spans="1:40" s="10" customFormat="1" ht="18.600000000000001" customHeight="1">
      <c r="A62" s="259"/>
      <c r="B62" s="239" t="s">
        <v>68</v>
      </c>
      <c r="C62" s="259"/>
      <c r="D62" s="239"/>
      <c r="E62" s="239"/>
      <c r="F62" s="239"/>
      <c r="G62" s="239"/>
      <c r="H62" s="239"/>
      <c r="I62" s="239"/>
      <c r="J62" s="239"/>
      <c r="K62" s="239"/>
      <c r="L62" s="239"/>
      <c r="M62" s="239"/>
      <c r="N62" s="239"/>
      <c r="O62" s="239"/>
      <c r="P62" s="239"/>
      <c r="Q62" s="239"/>
      <c r="R62" s="259"/>
      <c r="S62" s="259"/>
    </row>
    <row r="63" spans="1:40" s="10" customFormat="1" ht="30" customHeight="1">
      <c r="A63" s="259"/>
      <c r="B63" s="789" t="s">
        <v>66</v>
      </c>
      <c r="C63" s="789"/>
      <c r="D63" s="789"/>
      <c r="E63" s="789"/>
      <c r="F63" s="789"/>
      <c r="G63" s="259"/>
      <c r="H63" s="259"/>
      <c r="I63" s="259"/>
      <c r="J63" s="259"/>
      <c r="K63" s="259"/>
      <c r="L63" s="259"/>
      <c r="M63" s="259"/>
      <c r="N63" s="259"/>
      <c r="O63" s="259"/>
      <c r="P63" s="259"/>
      <c r="Q63" s="259"/>
      <c r="R63" s="259"/>
      <c r="S63" s="259"/>
    </row>
    <row r="64" spans="1:40" s="10" customFormat="1" ht="9" customHeight="1">
      <c r="A64" s="259"/>
      <c r="B64" s="803">
        <f>O44+O46-D64</f>
        <v>0</v>
      </c>
      <c r="C64" s="804"/>
      <c r="D64" s="804"/>
      <c r="E64" s="804"/>
      <c r="F64" s="805"/>
      <c r="G64" s="259"/>
      <c r="H64" s="259"/>
      <c r="I64" s="259"/>
      <c r="J64" s="259"/>
      <c r="K64" s="259"/>
      <c r="L64" s="259"/>
      <c r="M64" s="259"/>
      <c r="N64" s="259"/>
      <c r="O64" s="259"/>
      <c r="P64" s="259"/>
      <c r="Q64" s="259"/>
      <c r="R64" s="259"/>
      <c r="S64" s="259"/>
    </row>
    <row r="65" spans="1:39" s="10" customFormat="1" ht="22.5" customHeight="1">
      <c r="A65" s="259"/>
      <c r="B65" s="834"/>
      <c r="C65" s="834"/>
      <c r="D65" s="834"/>
      <c r="E65" s="834"/>
      <c r="F65" s="834"/>
      <c r="G65" s="261"/>
      <c r="H65" s="261"/>
      <c r="I65" s="261"/>
      <c r="J65" s="261"/>
      <c r="K65" s="261"/>
      <c r="L65" s="261"/>
      <c r="M65" s="261"/>
      <c r="N65" s="261"/>
      <c r="O65" s="261"/>
      <c r="P65" s="261"/>
      <c r="Q65" s="261"/>
      <c r="R65" s="261"/>
      <c r="S65" s="261"/>
      <c r="T65" s="11"/>
      <c r="U65" s="11"/>
      <c r="V65" s="11"/>
      <c r="W65" s="11"/>
      <c r="X65" s="11"/>
    </row>
    <row r="66" spans="1:39" s="10" customFormat="1" ht="15" customHeight="1">
      <c r="B66" s="912"/>
      <c r="C66" s="912"/>
      <c r="D66" s="912"/>
      <c r="E66" s="912"/>
      <c r="F66" s="912"/>
      <c r="G66" s="912"/>
      <c r="H66" s="912"/>
      <c r="I66" s="912"/>
      <c r="J66" s="912"/>
      <c r="K66" s="912"/>
      <c r="L66" s="912"/>
      <c r="M66" s="912"/>
      <c r="N66" s="912"/>
      <c r="O66" s="912"/>
      <c r="P66" s="912"/>
      <c r="Q66" s="912"/>
      <c r="R66" s="912"/>
      <c r="S66" s="912"/>
      <c r="T66" s="11"/>
      <c r="U66" s="11"/>
      <c r="V66" s="11"/>
      <c r="W66" s="11"/>
      <c r="X66" s="11"/>
      <c r="Y66" s="11"/>
      <c r="Z66" s="11"/>
      <c r="AA66" s="11"/>
      <c r="AB66" s="11"/>
      <c r="AC66" s="11"/>
      <c r="AD66" s="11"/>
      <c r="AE66" s="11"/>
      <c r="AF66" s="11"/>
      <c r="AG66" s="11"/>
      <c r="AH66" s="11"/>
      <c r="AI66" s="11"/>
      <c r="AJ66" s="11"/>
      <c r="AK66" s="11"/>
      <c r="AL66" s="11"/>
      <c r="AM66" s="11"/>
    </row>
    <row r="67" spans="1:39" s="10" customFormat="1" ht="27.75" customHeight="1">
      <c r="B67" s="913" t="s">
        <v>986</v>
      </c>
      <c r="C67" s="913"/>
      <c r="D67" s="913"/>
      <c r="E67" s="913"/>
      <c r="F67" s="913"/>
      <c r="G67" s="913"/>
      <c r="H67" s="913"/>
      <c r="I67" s="913"/>
      <c r="J67" s="913"/>
      <c r="K67" s="913"/>
      <c r="L67" s="913"/>
      <c r="M67" s="913"/>
      <c r="N67" s="913"/>
      <c r="O67" s="913"/>
      <c r="P67" s="913"/>
      <c r="Q67" s="913"/>
      <c r="R67" s="913"/>
      <c r="S67" s="913"/>
      <c r="T67" s="11"/>
      <c r="U67" s="11"/>
      <c r="V67" s="11"/>
      <c r="W67" s="11"/>
      <c r="X67" s="11"/>
      <c r="Y67" s="11"/>
      <c r="Z67" s="11"/>
      <c r="AA67" s="11"/>
      <c r="AB67" s="11"/>
      <c r="AC67" s="11"/>
      <c r="AD67" s="11"/>
      <c r="AE67" s="11"/>
      <c r="AF67" s="11"/>
      <c r="AG67" s="11"/>
      <c r="AH67" s="11"/>
      <c r="AI67" s="11"/>
      <c r="AJ67" s="11"/>
      <c r="AK67" s="11"/>
      <c r="AL67" s="11"/>
      <c r="AM67" s="11"/>
    </row>
    <row r="68" spans="1:39" s="10" customFormat="1" ht="15" customHeight="1">
      <c r="B68" s="262" t="s">
        <v>15</v>
      </c>
      <c r="C68" s="224"/>
      <c r="D68" s="18"/>
      <c r="E68" s="18"/>
      <c r="F68" s="18"/>
      <c r="G68" s="18"/>
      <c r="H68" s="18"/>
      <c r="I68" s="18"/>
      <c r="J68" s="18"/>
      <c r="K68" s="18"/>
      <c r="L68" s="18"/>
      <c r="M68" s="18"/>
      <c r="N68" s="18"/>
      <c r="O68" s="18"/>
      <c r="P68" s="18"/>
      <c r="Q68" s="18"/>
      <c r="R68" s="18"/>
      <c r="S68" s="18"/>
    </row>
    <row r="69" spans="1:39" s="10" customFormat="1" ht="24.75" customHeight="1">
      <c r="B69" s="893" t="s">
        <v>987</v>
      </c>
      <c r="C69" s="893"/>
      <c r="D69" s="893"/>
      <c r="E69" s="893"/>
      <c r="F69" s="893"/>
      <c r="G69" s="893"/>
      <c r="H69" s="893"/>
      <c r="I69" s="893"/>
      <c r="J69" s="893"/>
      <c r="K69" s="893"/>
      <c r="L69" s="893"/>
      <c r="M69" s="893"/>
      <c r="N69" s="893"/>
      <c r="O69" s="893"/>
      <c r="P69" s="893"/>
      <c r="Q69" s="893"/>
      <c r="R69" s="893"/>
      <c r="S69" s="893"/>
      <c r="T69" s="11"/>
      <c r="U69" s="11"/>
      <c r="V69" s="11"/>
      <c r="W69" s="11"/>
      <c r="X69" s="11"/>
      <c r="Y69" s="11"/>
      <c r="Z69" s="11"/>
      <c r="AA69" s="11"/>
      <c r="AB69" s="11"/>
      <c r="AC69" s="11"/>
      <c r="AD69" s="11"/>
      <c r="AE69" s="11"/>
      <c r="AF69" s="11"/>
      <c r="AG69" s="11"/>
      <c r="AH69" s="11"/>
      <c r="AI69" s="11"/>
      <c r="AJ69" s="11"/>
      <c r="AK69" s="11"/>
      <c r="AL69" s="11"/>
      <c r="AM69" s="11"/>
    </row>
    <row r="106" spans="2:21" s="4" customFormat="1" ht="22.5" customHeight="1">
      <c r="B106" s="13"/>
      <c r="C106" s="12"/>
      <c r="D106" s="7"/>
      <c r="E106" s="7"/>
      <c r="F106" s="7"/>
      <c r="G106" s="7"/>
      <c r="H106" s="7"/>
      <c r="I106" s="7"/>
      <c r="J106" s="7"/>
      <c r="K106" s="7"/>
      <c r="L106" s="7"/>
      <c r="M106" s="7"/>
      <c r="N106" s="7"/>
      <c r="O106" s="7"/>
      <c r="P106" s="7"/>
      <c r="Q106" s="7"/>
      <c r="R106" s="7"/>
      <c r="S106" s="7"/>
      <c r="T106" s="7"/>
      <c r="U106" s="7"/>
    </row>
    <row r="109" spans="2:21" ht="30" customHeight="1"/>
    <row r="321" ht="65.25" customHeight="1"/>
  </sheetData>
  <mergeCells count="126">
    <mergeCell ref="G46:I46"/>
    <mergeCell ref="O30:Q30"/>
    <mergeCell ref="C55:F56"/>
    <mergeCell ref="G56:I56"/>
    <mergeCell ref="L53:N53"/>
    <mergeCell ref="L37:N37"/>
    <mergeCell ref="E20:Q20"/>
    <mergeCell ref="E21:Q21"/>
    <mergeCell ref="E22:Q22"/>
    <mergeCell ref="L35:N35"/>
    <mergeCell ref="O39:Q39"/>
    <mergeCell ref="O37:Q37"/>
    <mergeCell ref="G55:I55"/>
    <mergeCell ref="O46:Q46"/>
    <mergeCell ref="J36:K36"/>
    <mergeCell ref="D33:F33"/>
    <mergeCell ref="G33:I33"/>
    <mergeCell ref="J33:K33"/>
    <mergeCell ref="B42:C43"/>
    <mergeCell ref="B30:C30"/>
    <mergeCell ref="B39:C40"/>
    <mergeCell ref="B69:S69"/>
    <mergeCell ref="B4:S4"/>
    <mergeCell ref="B66:S66"/>
    <mergeCell ref="B67:S67"/>
    <mergeCell ref="J53:K53"/>
    <mergeCell ref="D31:F31"/>
    <mergeCell ref="G31:I31"/>
    <mergeCell ref="J31:K31"/>
    <mergeCell ref="L31:N31"/>
    <mergeCell ref="B28:S28"/>
    <mergeCell ref="B31:C32"/>
    <mergeCell ref="J32:K32"/>
    <mergeCell ref="G12:Q12"/>
    <mergeCell ref="G13:Q13"/>
    <mergeCell ref="G44:I44"/>
    <mergeCell ref="J44:K44"/>
    <mergeCell ref="D46:F46"/>
    <mergeCell ref="D49:R49"/>
    <mergeCell ref="D50:R50"/>
    <mergeCell ref="O47:Q48"/>
    <mergeCell ref="G30:I30"/>
    <mergeCell ref="J30:K30"/>
    <mergeCell ref="L30:N30"/>
    <mergeCell ref="D12:F12"/>
    <mergeCell ref="R2:S2"/>
    <mergeCell ref="D6:F6"/>
    <mergeCell ref="D7:F7"/>
    <mergeCell ref="D9:F9"/>
    <mergeCell ref="D10:F10"/>
    <mergeCell ref="G7:Q7"/>
    <mergeCell ref="G6:Q6"/>
    <mergeCell ref="G9:Q9"/>
    <mergeCell ref="G10:Q10"/>
    <mergeCell ref="D13:F13"/>
    <mergeCell ref="D30:F30"/>
    <mergeCell ref="D39:F39"/>
    <mergeCell ref="G39:I39"/>
    <mergeCell ref="J39:K39"/>
    <mergeCell ref="E16:R16"/>
    <mergeCell ref="E19:Q19"/>
    <mergeCell ref="C44:C45"/>
    <mergeCell ref="D45:F45"/>
    <mergeCell ref="G45:I45"/>
    <mergeCell ref="B35:C36"/>
    <mergeCell ref="D35:F35"/>
    <mergeCell ref="G35:I35"/>
    <mergeCell ref="J35:K35"/>
    <mergeCell ref="C26:S26"/>
    <mergeCell ref="J38:K38"/>
    <mergeCell ref="J40:K40"/>
    <mergeCell ref="B33:C34"/>
    <mergeCell ref="O31:Q31"/>
    <mergeCell ref="O33:Q33"/>
    <mergeCell ref="O35:Q35"/>
    <mergeCell ref="L43:N43"/>
    <mergeCell ref="L39:N39"/>
    <mergeCell ref="B37:C38"/>
    <mergeCell ref="B65:F65"/>
    <mergeCell ref="L33:N33"/>
    <mergeCell ref="B57:S57"/>
    <mergeCell ref="J47:K47"/>
    <mergeCell ref="G54:I54"/>
    <mergeCell ref="J46:K46"/>
    <mergeCell ref="L46:N46"/>
    <mergeCell ref="L52:N52"/>
    <mergeCell ref="G53:I53"/>
    <mergeCell ref="J56:K56"/>
    <mergeCell ref="L56:N56"/>
    <mergeCell ref="J54:K54"/>
    <mergeCell ref="L54:N54"/>
    <mergeCell ref="B61:S61"/>
    <mergeCell ref="J55:K55"/>
    <mergeCell ref="J37:K37"/>
    <mergeCell ref="O42:Q43"/>
    <mergeCell ref="O45:Q45"/>
    <mergeCell ref="B59:S59"/>
    <mergeCell ref="C46:C48"/>
    <mergeCell ref="D47:F47"/>
    <mergeCell ref="D44:F44"/>
    <mergeCell ref="R42:R43"/>
    <mergeCell ref="S42:S43"/>
    <mergeCell ref="B63:F63"/>
    <mergeCell ref="S47:S48"/>
    <mergeCell ref="E48:F48"/>
    <mergeCell ref="R47:R48"/>
    <mergeCell ref="J34:K34"/>
    <mergeCell ref="G47:I47"/>
    <mergeCell ref="G37:I37"/>
    <mergeCell ref="B64:F64"/>
    <mergeCell ref="L55:N55"/>
    <mergeCell ref="M48:N48"/>
    <mergeCell ref="J45:K45"/>
    <mergeCell ref="L44:N45"/>
    <mergeCell ref="H48:I48"/>
    <mergeCell ref="D43:F43"/>
    <mergeCell ref="G43:I43"/>
    <mergeCell ref="J43:K43"/>
    <mergeCell ref="B52:F54"/>
    <mergeCell ref="L47:N47"/>
    <mergeCell ref="B51:S51"/>
    <mergeCell ref="G52:I52"/>
    <mergeCell ref="J52:K52"/>
    <mergeCell ref="B49:B50"/>
    <mergeCell ref="C49:C50"/>
    <mergeCell ref="D37:F37"/>
  </mergeCells>
  <phoneticPr fontId="4"/>
  <dataValidations count="6">
    <dataValidation imeMode="off" allowBlank="1" showInputMessage="1" showErrorMessage="1" sqref="R47 L55:P55 L53:P53 G53:K56 D44:K45 R44:S45 S50"/>
    <dataValidation imeMode="hiragana" allowBlank="1" showInputMessage="1" showErrorMessage="1" sqref="G12:Q12 G9:Q9 G6:Q6"/>
    <dataValidation type="list" allowBlank="1" showInputMessage="1" showErrorMessage="1" prompt="7~11を選択" sqref="P38 P32 P34 P36 P40 E38 H38 M38 E32 H32 M32 E34 H34 M34 E36 H36 M36 E40 H40 M40">
      <formula1>"7,8,9,10,11"</formula1>
    </dataValidation>
    <dataValidation allowBlank="1" showInputMessage="1" showErrorMessage="1" prompt="自動入力" sqref="J38:K38 J32:K32 J34:K34 J36:K36 J40:K40"/>
    <dataValidation type="list" allowBlank="1" showInputMessage="1" showErrorMessage="1" prompt="該当する場合「☑」を選択" sqref="D22">
      <formula1>"□,☑"</formula1>
    </dataValidation>
    <dataValidation type="list" allowBlank="1" showInputMessage="1" showErrorMessage="1" prompt="下記リストから選択" sqref="R19:R22">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4" fitToWidth="0" fitToHeight="0" orientation="portrait" r:id="rId1"/>
  <rowBreaks count="1" manualBreakCount="1">
    <brk id="26"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CFFCC"/>
  </sheetPr>
  <dimension ref="A1:H31"/>
  <sheetViews>
    <sheetView showGridLines="0" view="pageBreakPreview" zoomScale="73" zoomScaleNormal="55" zoomScaleSheetLayoutView="100" workbookViewId="0"/>
  </sheetViews>
  <sheetFormatPr defaultColWidth="4.875" defaultRowHeight="18.7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1:8">
      <c r="A1" s="263"/>
      <c r="B1" s="263" t="s">
        <v>53</v>
      </c>
      <c r="C1" s="263"/>
      <c r="D1" s="263"/>
      <c r="E1" s="263"/>
      <c r="F1" s="263"/>
      <c r="G1" s="263"/>
      <c r="H1" s="263"/>
    </row>
    <row r="2" spans="1:8">
      <c r="A2" s="263"/>
      <c r="B2" s="276" t="s">
        <v>23</v>
      </c>
      <c r="C2" s="277"/>
      <c r="D2" s="277"/>
      <c r="E2" s="277"/>
      <c r="F2" s="277"/>
      <c r="G2" s="277"/>
      <c r="H2" s="278" t="s">
        <v>24</v>
      </c>
    </row>
    <row r="3" spans="1:8" s="15" customFormat="1" ht="24" customHeight="1">
      <c r="A3" s="267"/>
      <c r="B3" s="420" t="str">
        <f>別紙１①!D19</f>
        <v>□</v>
      </c>
      <c r="C3" s="267" t="s">
        <v>25</v>
      </c>
      <c r="D3" s="279" t="str">
        <f>別紙１①!D20</f>
        <v>☑</v>
      </c>
      <c r="E3" s="267" t="s">
        <v>26</v>
      </c>
      <c r="F3" s="279" t="str">
        <f>別紙１①!D21</f>
        <v>□</v>
      </c>
      <c r="G3" s="267" t="s">
        <v>27</v>
      </c>
      <c r="H3" s="280" t="str">
        <f>はじめに!D5&amp;""</f>
        <v>あいうえお集落協定</v>
      </c>
    </row>
    <row r="4" spans="1:8" s="16" customFormat="1" ht="14.25" customHeight="1">
      <c r="A4" s="281"/>
      <c r="B4" s="282"/>
      <c r="C4" s="283"/>
      <c r="D4" s="284"/>
      <c r="E4" s="283"/>
      <c r="F4" s="284"/>
      <c r="G4" s="283"/>
      <c r="H4" s="285"/>
    </row>
    <row r="5" spans="1:8">
      <c r="B5" s="17"/>
      <c r="C5" s="46"/>
      <c r="D5" s="47"/>
      <c r="E5" s="47"/>
      <c r="F5" s="47"/>
      <c r="G5" s="47"/>
      <c r="H5" s="48"/>
    </row>
    <row r="6" spans="1:8">
      <c r="B6" s="17"/>
      <c r="C6" s="49"/>
      <c r="D6" s="50"/>
      <c r="E6" s="50"/>
      <c r="F6" s="50"/>
      <c r="G6" s="50"/>
      <c r="H6" s="51"/>
    </row>
    <row r="7" spans="1:8">
      <c r="B7" s="17"/>
      <c r="C7" s="49"/>
      <c r="D7" s="50"/>
      <c r="E7" s="50"/>
      <c r="F7" s="50"/>
      <c r="G7" s="50"/>
      <c r="H7" s="51"/>
    </row>
    <row r="8" spans="1:8">
      <c r="B8" s="17"/>
      <c r="C8" s="49"/>
      <c r="D8" s="50"/>
      <c r="E8" s="50"/>
      <c r="F8" s="50"/>
      <c r="G8" s="50"/>
      <c r="H8" s="51"/>
    </row>
    <row r="9" spans="1:8">
      <c r="B9" s="17"/>
      <c r="C9" s="49"/>
      <c r="D9" s="50"/>
      <c r="E9" s="50"/>
      <c r="F9" s="50"/>
      <c r="G9" s="50"/>
      <c r="H9" s="51"/>
    </row>
    <row r="10" spans="1:8">
      <c r="B10" s="17"/>
      <c r="C10" s="49"/>
      <c r="D10" s="50"/>
      <c r="E10" s="50"/>
      <c r="F10" s="50"/>
      <c r="G10" s="50"/>
      <c r="H10" s="51"/>
    </row>
    <row r="11" spans="1:8">
      <c r="B11" s="17"/>
      <c r="C11" s="49"/>
      <c r="D11" s="50"/>
      <c r="E11" s="50"/>
      <c r="F11" s="50"/>
      <c r="G11" s="50"/>
      <c r="H11" s="51"/>
    </row>
    <row r="12" spans="1:8">
      <c r="B12" s="17"/>
      <c r="C12" s="49"/>
      <c r="D12" s="50"/>
      <c r="E12" s="50"/>
      <c r="F12" s="50"/>
      <c r="G12" s="50"/>
      <c r="H12" s="51"/>
    </row>
    <row r="13" spans="1:8">
      <c r="B13" s="17"/>
      <c r="C13" s="49"/>
      <c r="D13" s="50"/>
      <c r="E13" s="50"/>
      <c r="F13" s="50"/>
      <c r="G13" s="50"/>
      <c r="H13" s="51"/>
    </row>
    <row r="14" spans="1:8">
      <c r="B14" s="17"/>
      <c r="C14" s="49"/>
      <c r="D14" s="50"/>
      <c r="E14" s="50"/>
      <c r="F14" s="50"/>
      <c r="G14" s="50"/>
      <c r="H14" s="51"/>
    </row>
    <row r="15" spans="1:8">
      <c r="B15" s="17"/>
      <c r="C15" s="49"/>
      <c r="D15" s="50"/>
      <c r="E15" s="50"/>
      <c r="F15" s="50"/>
      <c r="G15" s="50"/>
      <c r="H15" s="51"/>
    </row>
    <row r="16" spans="1:8">
      <c r="B16" s="17"/>
      <c r="C16" s="49"/>
      <c r="D16" s="50"/>
      <c r="E16" s="50"/>
      <c r="F16" s="50"/>
      <c r="G16" s="50"/>
      <c r="H16" s="51"/>
    </row>
    <row r="17" spans="2:8">
      <c r="B17" s="17"/>
      <c r="C17" s="49"/>
      <c r="D17" s="50"/>
      <c r="E17" s="50"/>
      <c r="F17" s="50"/>
      <c r="G17" s="50"/>
      <c r="H17" s="51"/>
    </row>
    <row r="18" spans="2:8">
      <c r="B18" s="17"/>
      <c r="C18" s="49"/>
      <c r="D18" s="50"/>
      <c r="E18" s="50"/>
      <c r="F18" s="50"/>
      <c r="G18" s="50"/>
      <c r="H18" s="51"/>
    </row>
    <row r="19" spans="2:8">
      <c r="B19" s="17"/>
      <c r="C19" s="49"/>
      <c r="D19" s="50"/>
      <c r="E19" s="50"/>
      <c r="F19" s="50"/>
      <c r="G19" s="50"/>
      <c r="H19" s="51"/>
    </row>
    <row r="20" spans="2:8">
      <c r="B20" s="17"/>
      <c r="C20" s="49"/>
      <c r="D20" s="50"/>
      <c r="E20" s="50"/>
      <c r="F20" s="50"/>
      <c r="G20" s="50"/>
      <c r="H20" s="51"/>
    </row>
    <row r="21" spans="2:8">
      <c r="B21" s="17"/>
      <c r="C21" s="49"/>
      <c r="D21" s="50"/>
      <c r="E21" s="50"/>
      <c r="F21" s="50"/>
      <c r="G21" s="50"/>
      <c r="H21" s="51"/>
    </row>
    <row r="22" spans="2:8">
      <c r="B22" s="17"/>
      <c r="C22" s="49"/>
      <c r="D22" s="50"/>
      <c r="E22" s="50"/>
      <c r="F22" s="50"/>
      <c r="G22" s="50"/>
      <c r="H22" s="51"/>
    </row>
    <row r="23" spans="2:8">
      <c r="B23" s="17"/>
      <c r="C23" s="49"/>
      <c r="D23" s="50"/>
      <c r="E23" s="50"/>
      <c r="F23" s="50"/>
      <c r="G23" s="50"/>
      <c r="H23" s="51"/>
    </row>
    <row r="24" spans="2:8">
      <c r="B24" s="17"/>
      <c r="C24" s="49"/>
      <c r="D24" s="50"/>
      <c r="E24" s="50"/>
      <c r="F24" s="50"/>
      <c r="G24" s="50"/>
      <c r="H24" s="51"/>
    </row>
    <row r="25" spans="2:8">
      <c r="B25" s="17"/>
      <c r="C25" s="49"/>
      <c r="D25" s="50"/>
      <c r="E25" s="50"/>
      <c r="F25" s="50"/>
      <c r="G25" s="50"/>
      <c r="H25" s="51"/>
    </row>
    <row r="26" spans="2:8">
      <c r="B26" s="17"/>
      <c r="C26" s="49"/>
      <c r="D26" s="50"/>
      <c r="E26" s="50"/>
      <c r="F26" s="50"/>
      <c r="G26" s="50"/>
      <c r="H26" s="51"/>
    </row>
    <row r="27" spans="2:8">
      <c r="B27" s="17"/>
      <c r="C27" s="49"/>
      <c r="D27" s="50"/>
      <c r="E27" s="50"/>
      <c r="F27" s="50"/>
      <c r="G27" s="50"/>
      <c r="H27" s="51"/>
    </row>
    <row r="28" spans="2:8">
      <c r="B28" s="17"/>
      <c r="C28" s="49"/>
      <c r="D28" s="50"/>
      <c r="E28" s="50"/>
      <c r="F28" s="50"/>
      <c r="G28" s="50"/>
      <c r="H28" s="51"/>
    </row>
    <row r="29" spans="2:8">
      <c r="B29" s="17"/>
      <c r="C29" s="49"/>
      <c r="D29" s="50"/>
      <c r="E29" s="50"/>
      <c r="F29" s="50"/>
      <c r="G29" s="50"/>
      <c r="H29" s="51"/>
    </row>
    <row r="30" spans="2:8">
      <c r="B30" s="17"/>
      <c r="C30" s="49"/>
      <c r="D30" s="50"/>
      <c r="E30" s="50"/>
      <c r="F30" s="50"/>
      <c r="G30" s="50"/>
      <c r="H30" s="51"/>
    </row>
    <row r="31" spans="2:8">
      <c r="B31" s="17"/>
      <c r="C31" s="52"/>
      <c r="D31" s="53"/>
      <c r="E31" s="53"/>
      <c r="F31" s="53"/>
      <c r="G31" s="53"/>
      <c r="H31" s="54"/>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pageSetUpPr fitToPage="1"/>
  </sheetPr>
  <dimension ref="A1:AK63"/>
  <sheetViews>
    <sheetView showGridLines="0" view="pageBreakPreview" topLeftCell="A16" zoomScaleNormal="100" zoomScaleSheetLayoutView="70" workbookViewId="0">
      <selection activeCell="A37" sqref="A37:I37"/>
    </sheetView>
  </sheetViews>
  <sheetFormatPr defaultColWidth="5.625" defaultRowHeight="28.5"/>
  <cols>
    <col min="1" max="1" width="17.5" style="57" customWidth="1"/>
    <col min="2" max="2" width="32.625" style="57" customWidth="1"/>
    <col min="3" max="3" width="41.625" style="57" customWidth="1"/>
    <col min="4" max="6" width="6" style="57" customWidth="1"/>
    <col min="7" max="9" width="10.5" style="57" customWidth="1"/>
    <col min="10" max="10" width="5.875" style="120" customWidth="1"/>
    <col min="11" max="11" width="11.125" style="57" customWidth="1"/>
    <col min="12" max="14" width="5.5" style="57" customWidth="1"/>
    <col min="15" max="15" width="10.25" style="57" customWidth="1"/>
    <col min="16" max="35" width="5.625" style="57"/>
    <col min="36" max="36" width="5.625" style="120"/>
    <col min="37" max="254" width="5.625" style="57"/>
    <col min="255" max="256" width="7.5" style="57" customWidth="1"/>
    <col min="257" max="510" width="5.625" style="57"/>
    <col min="511" max="512" width="7.5" style="57" customWidth="1"/>
    <col min="513" max="766" width="5.625" style="57"/>
    <col min="767" max="768" width="7.5" style="57" customWidth="1"/>
    <col min="769" max="1022" width="5.625" style="57"/>
    <col min="1023" max="1024" width="7.5" style="57" customWidth="1"/>
    <col min="1025" max="1278" width="5.625" style="57"/>
    <col min="1279" max="1280" width="7.5" style="57" customWidth="1"/>
    <col min="1281" max="1534" width="5.625" style="57"/>
    <col min="1535" max="1536" width="7.5" style="57" customWidth="1"/>
    <col min="1537" max="1790" width="5.625" style="57"/>
    <col min="1791" max="1792" width="7.5" style="57" customWidth="1"/>
    <col min="1793" max="2046" width="5.625" style="57"/>
    <col min="2047" max="2048" width="7.5" style="57" customWidth="1"/>
    <col min="2049" max="2302" width="5.625" style="57"/>
    <col min="2303" max="2304" width="7.5" style="57" customWidth="1"/>
    <col min="2305" max="2558" width="5.625" style="57"/>
    <col min="2559" max="2560" width="7.5" style="57" customWidth="1"/>
    <col min="2561" max="2814" width="5.625" style="57"/>
    <col min="2815" max="2816" width="7.5" style="57" customWidth="1"/>
    <col min="2817" max="3070" width="5.625" style="57"/>
    <col min="3071" max="3072" width="7.5" style="57" customWidth="1"/>
    <col min="3073" max="3326" width="5.625" style="57"/>
    <col min="3327" max="3328" width="7.5" style="57" customWidth="1"/>
    <col min="3329" max="3582" width="5.625" style="57"/>
    <col min="3583" max="3584" width="7.5" style="57" customWidth="1"/>
    <col min="3585" max="3838" width="5.625" style="57"/>
    <col min="3839" max="3840" width="7.5" style="57" customWidth="1"/>
    <col min="3841" max="4094" width="5.625" style="57"/>
    <col min="4095" max="4096" width="7.5" style="57" customWidth="1"/>
    <col min="4097" max="4350" width="5.625" style="57"/>
    <col min="4351" max="4352" width="7.5" style="57" customWidth="1"/>
    <col min="4353" max="4606" width="5.625" style="57"/>
    <col min="4607" max="4608" width="7.5" style="57" customWidth="1"/>
    <col min="4609" max="4862" width="5.625" style="57"/>
    <col min="4863" max="4864" width="7.5" style="57" customWidth="1"/>
    <col min="4865" max="5118" width="5.625" style="57"/>
    <col min="5119" max="5120" width="7.5" style="57" customWidth="1"/>
    <col min="5121" max="5374" width="5.625" style="57"/>
    <col min="5375" max="5376" width="7.5" style="57" customWidth="1"/>
    <col min="5377" max="5630" width="5.625" style="57"/>
    <col min="5631" max="5632" width="7.5" style="57" customWidth="1"/>
    <col min="5633" max="5886" width="5.625" style="57"/>
    <col min="5887" max="5888" width="7.5" style="57" customWidth="1"/>
    <col min="5889" max="6142" width="5.625" style="57"/>
    <col min="6143" max="6144" width="7.5" style="57" customWidth="1"/>
    <col min="6145" max="6398" width="5.625" style="57"/>
    <col min="6399" max="6400" width="7.5" style="57" customWidth="1"/>
    <col min="6401" max="6654" width="5.625" style="57"/>
    <col min="6655" max="6656" width="7.5" style="57" customWidth="1"/>
    <col min="6657" max="6910" width="5.625" style="57"/>
    <col min="6911" max="6912" width="7.5" style="57" customWidth="1"/>
    <col min="6913" max="7166" width="5.625" style="57"/>
    <col min="7167" max="7168" width="7.5" style="57" customWidth="1"/>
    <col min="7169" max="7422" width="5.625" style="57"/>
    <col min="7423" max="7424" width="7.5" style="57" customWidth="1"/>
    <col min="7425" max="7678" width="5.625" style="57"/>
    <col min="7679" max="7680" width="7.5" style="57" customWidth="1"/>
    <col min="7681" max="7934" width="5.625" style="57"/>
    <col min="7935" max="7936" width="7.5" style="57" customWidth="1"/>
    <col min="7937" max="8190" width="5.625" style="57"/>
    <col min="8191" max="8192" width="7.5" style="57" customWidth="1"/>
    <col min="8193" max="8446" width="5.625" style="57"/>
    <col min="8447" max="8448" width="7.5" style="57" customWidth="1"/>
    <col min="8449" max="8702" width="5.625" style="57"/>
    <col min="8703" max="8704" width="7.5" style="57" customWidth="1"/>
    <col min="8705" max="8958" width="5.625" style="57"/>
    <col min="8959" max="8960" width="7.5" style="57" customWidth="1"/>
    <col min="8961" max="9214" width="5.625" style="57"/>
    <col min="9215" max="9216" width="7.5" style="57" customWidth="1"/>
    <col min="9217" max="9470" width="5.625" style="57"/>
    <col min="9471" max="9472" width="7.5" style="57" customWidth="1"/>
    <col min="9473" max="9726" width="5.625" style="57"/>
    <col min="9727" max="9728" width="7.5" style="57" customWidth="1"/>
    <col min="9729" max="9982" width="5.625" style="57"/>
    <col min="9983" max="9984" width="7.5" style="57" customWidth="1"/>
    <col min="9985" max="10238" width="5.625" style="57"/>
    <col min="10239" max="10240" width="7.5" style="57" customWidth="1"/>
    <col min="10241" max="10494" width="5.625" style="57"/>
    <col min="10495" max="10496" width="7.5" style="57" customWidth="1"/>
    <col min="10497" max="10750" width="5.625" style="57"/>
    <col min="10751" max="10752" width="7.5" style="57" customWidth="1"/>
    <col min="10753" max="11006" width="5.625" style="57"/>
    <col min="11007" max="11008" width="7.5" style="57" customWidth="1"/>
    <col min="11009" max="11262" width="5.625" style="57"/>
    <col min="11263" max="11264" width="7.5" style="57" customWidth="1"/>
    <col min="11265" max="11518" width="5.625" style="57"/>
    <col min="11519" max="11520" width="7.5" style="57" customWidth="1"/>
    <col min="11521" max="11774" width="5.625" style="57"/>
    <col min="11775" max="11776" width="7.5" style="57" customWidth="1"/>
    <col min="11777" max="12030" width="5.625" style="57"/>
    <col min="12031" max="12032" width="7.5" style="57" customWidth="1"/>
    <col min="12033" max="12286" width="5.625" style="57"/>
    <col min="12287" max="12288" width="7.5" style="57" customWidth="1"/>
    <col min="12289" max="12542" width="5.625" style="57"/>
    <col min="12543" max="12544" width="7.5" style="57" customWidth="1"/>
    <col min="12545" max="12798" width="5.625" style="57"/>
    <col min="12799" max="12800" width="7.5" style="57" customWidth="1"/>
    <col min="12801" max="13054" width="5.625" style="57"/>
    <col min="13055" max="13056" width="7.5" style="57" customWidth="1"/>
    <col min="13057" max="13310" width="5.625" style="57"/>
    <col min="13311" max="13312" width="7.5" style="57" customWidth="1"/>
    <col min="13313" max="13566" width="5.625" style="57"/>
    <col min="13567" max="13568" width="7.5" style="57" customWidth="1"/>
    <col min="13569" max="13822" width="5.625" style="57"/>
    <col min="13823" max="13824" width="7.5" style="57" customWidth="1"/>
    <col min="13825" max="14078" width="5.625" style="57"/>
    <col min="14079" max="14080" width="7.5" style="57" customWidth="1"/>
    <col min="14081" max="14334" width="5.625" style="57"/>
    <col min="14335" max="14336" width="7.5" style="57" customWidth="1"/>
    <col min="14337" max="14590" width="5.625" style="57"/>
    <col min="14591" max="14592" width="7.5" style="57" customWidth="1"/>
    <col min="14593" max="14846" width="5.625" style="57"/>
    <col min="14847" max="14848" width="7.5" style="57" customWidth="1"/>
    <col min="14849" max="15102" width="5.625" style="57"/>
    <col min="15103" max="15104" width="7.5" style="57" customWidth="1"/>
    <col min="15105" max="15358" width="5.625" style="57"/>
    <col min="15359" max="15360" width="7.5" style="57" customWidth="1"/>
    <col min="15361" max="15614" width="5.625" style="57"/>
    <col min="15615" max="15616" width="7.5" style="57" customWidth="1"/>
    <col min="15617" max="15870" width="5.625" style="57"/>
    <col min="15871" max="15872" width="7.5" style="57" customWidth="1"/>
    <col min="15873" max="16126" width="5.625" style="57"/>
    <col min="16127" max="16128" width="7.5" style="57" customWidth="1"/>
    <col min="16129" max="16384" width="5.625" style="57"/>
  </cols>
  <sheetData>
    <row r="1" spans="1:37" ht="36.75" customHeight="1">
      <c r="A1" s="55" t="s">
        <v>75</v>
      </c>
      <c r="B1" s="56"/>
      <c r="C1" s="56"/>
      <c r="D1" s="56"/>
      <c r="E1" s="56"/>
      <c r="F1" s="56"/>
      <c r="G1" s="56"/>
      <c r="H1" s="56"/>
      <c r="I1" s="56"/>
    </row>
    <row r="2" spans="1:37" ht="28.5" customHeight="1">
      <c r="A2" s="955" t="s">
        <v>40</v>
      </c>
      <c r="B2" s="955"/>
      <c r="C2" s="955"/>
      <c r="D2" s="955"/>
      <c r="E2" s="955"/>
      <c r="F2" s="955"/>
      <c r="G2" s="955"/>
      <c r="H2" s="955"/>
      <c r="I2" s="955"/>
      <c r="J2" s="123"/>
      <c r="K2" s="960"/>
      <c r="L2" s="960"/>
      <c r="M2" s="960"/>
      <c r="N2" s="960"/>
      <c r="O2" s="960"/>
    </row>
    <row r="3" spans="1:37" ht="28.5" customHeight="1">
      <c r="A3" s="58"/>
      <c r="B3" s="59"/>
      <c r="C3" s="59"/>
      <c r="D3" s="59"/>
      <c r="E3" s="59"/>
      <c r="F3" s="59"/>
      <c r="G3" s="59"/>
      <c r="H3" s="107" t="str">
        <f>参４_申請!F3</f>
        <v>年　　月　　日</v>
      </c>
      <c r="I3" s="108"/>
      <c r="J3" s="123"/>
      <c r="K3" s="60"/>
      <c r="L3" s="60"/>
      <c r="M3" s="60"/>
      <c r="N3" s="60"/>
      <c r="O3" s="60"/>
    </row>
    <row r="4" spans="1:37" ht="39.75" customHeight="1">
      <c r="A4" s="956" t="s">
        <v>456</v>
      </c>
      <c r="B4" s="959" t="s">
        <v>76</v>
      </c>
      <c r="C4" s="956" t="s">
        <v>457</v>
      </c>
      <c r="D4" s="962" t="s">
        <v>446</v>
      </c>
      <c r="E4" s="963"/>
      <c r="F4" s="964"/>
      <c r="G4" s="965" t="s">
        <v>448</v>
      </c>
      <c r="H4" s="966"/>
      <c r="I4" s="967"/>
      <c r="J4" s="965" t="s">
        <v>19</v>
      </c>
      <c r="K4" s="968"/>
      <c r="L4" s="968"/>
      <c r="M4" s="968"/>
      <c r="N4" s="968"/>
      <c r="O4" s="973" t="s">
        <v>1262</v>
      </c>
    </row>
    <row r="5" spans="1:37" ht="39.75" customHeight="1">
      <c r="A5" s="957"/>
      <c r="B5" s="957"/>
      <c r="C5" s="957"/>
      <c r="D5" s="216"/>
      <c r="E5" s="959" t="s">
        <v>77</v>
      </c>
      <c r="F5" s="959" t="s">
        <v>450</v>
      </c>
      <c r="G5" s="217"/>
      <c r="H5" s="970" t="s">
        <v>77</v>
      </c>
      <c r="I5" s="970" t="s">
        <v>455</v>
      </c>
      <c r="J5" s="217"/>
      <c r="K5" s="971" t="s">
        <v>449</v>
      </c>
      <c r="L5" s="972" t="s">
        <v>451</v>
      </c>
      <c r="M5" s="966"/>
      <c r="N5" s="966"/>
      <c r="O5" s="974"/>
    </row>
    <row r="6" spans="1:37" ht="63.75" customHeight="1">
      <c r="A6" s="958"/>
      <c r="B6" s="958"/>
      <c r="C6" s="958"/>
      <c r="D6" s="218"/>
      <c r="E6" s="969"/>
      <c r="F6" s="969"/>
      <c r="G6" s="219"/>
      <c r="H6" s="970"/>
      <c r="I6" s="970"/>
      <c r="J6" s="220"/>
      <c r="K6" s="971"/>
      <c r="L6" s="221" t="s">
        <v>452</v>
      </c>
      <c r="M6" s="215" t="s">
        <v>453</v>
      </c>
      <c r="N6" s="654" t="s">
        <v>454</v>
      </c>
      <c r="O6" s="975"/>
    </row>
    <row r="7" spans="1:37" ht="39.950000000000003" customHeight="1">
      <c r="A7" s="344" t="s">
        <v>85</v>
      </c>
      <c r="B7" s="344" t="s">
        <v>78</v>
      </c>
      <c r="C7" s="345" t="s">
        <v>1249</v>
      </c>
      <c r="D7" s="501"/>
      <c r="E7" s="501"/>
      <c r="F7" s="501"/>
      <c r="G7" s="653" t="s">
        <v>1261</v>
      </c>
      <c r="H7" s="346" t="s">
        <v>79</v>
      </c>
      <c r="I7" s="346" t="s">
        <v>90</v>
      </c>
      <c r="J7" s="503"/>
      <c r="K7" s="504"/>
      <c r="L7" s="505"/>
      <c r="M7" s="505"/>
      <c r="N7" s="655"/>
      <c r="O7" s="657"/>
      <c r="AJ7" s="120" t="s">
        <v>429</v>
      </c>
      <c r="AK7" s="122"/>
    </row>
    <row r="8" spans="1:37" ht="39.950000000000003" customHeight="1">
      <c r="A8" s="344" t="s">
        <v>86</v>
      </c>
      <c r="B8" s="344" t="s">
        <v>78</v>
      </c>
      <c r="C8" s="345" t="s">
        <v>1249</v>
      </c>
      <c r="D8" s="501"/>
      <c r="E8" s="501"/>
      <c r="F8" s="501"/>
      <c r="G8" s="653" t="s">
        <v>1261</v>
      </c>
      <c r="H8" s="347" t="s">
        <v>83</v>
      </c>
      <c r="I8" s="347" t="s">
        <v>192</v>
      </c>
      <c r="J8" s="503"/>
      <c r="K8" s="506"/>
      <c r="L8" s="505"/>
      <c r="M8" s="505"/>
      <c r="N8" s="655"/>
      <c r="O8" s="657"/>
      <c r="AJ8" s="120" t="s">
        <v>429</v>
      </c>
      <c r="AK8" s="122"/>
    </row>
    <row r="9" spans="1:37" ht="39.950000000000003" customHeight="1">
      <c r="A9" s="344" t="s">
        <v>87</v>
      </c>
      <c r="B9" s="344" t="s">
        <v>78</v>
      </c>
      <c r="C9" s="345" t="s">
        <v>1249</v>
      </c>
      <c r="D9" s="501"/>
      <c r="E9" s="501"/>
      <c r="F9" s="501"/>
      <c r="G9" s="653" t="s">
        <v>1261</v>
      </c>
      <c r="H9" s="347" t="s">
        <v>83</v>
      </c>
      <c r="I9" s="347" t="s">
        <v>93</v>
      </c>
      <c r="J9" s="503"/>
      <c r="K9" s="506"/>
      <c r="L9" s="505"/>
      <c r="M9" s="505"/>
      <c r="N9" s="655"/>
      <c r="O9" s="657"/>
      <c r="AJ9" s="120" t="s">
        <v>429</v>
      </c>
      <c r="AK9" s="122"/>
    </row>
    <row r="10" spans="1:37" ht="39.950000000000003" customHeight="1">
      <c r="A10" s="344"/>
      <c r="B10" s="344" t="s">
        <v>89</v>
      </c>
      <c r="C10" s="345" t="s">
        <v>1249</v>
      </c>
      <c r="D10" s="501"/>
      <c r="E10" s="501"/>
      <c r="F10" s="501"/>
      <c r="G10" s="653" t="s">
        <v>1261</v>
      </c>
      <c r="H10" s="347" t="s">
        <v>82</v>
      </c>
      <c r="I10" s="347" t="s">
        <v>81</v>
      </c>
      <c r="J10" s="503"/>
      <c r="K10" s="506"/>
      <c r="L10" s="505"/>
      <c r="M10" s="505"/>
      <c r="N10" s="655"/>
      <c r="O10" s="657"/>
      <c r="AJ10" s="120" t="s">
        <v>429</v>
      </c>
      <c r="AK10" s="122"/>
    </row>
    <row r="11" spans="1:37" ht="39.950000000000003" customHeight="1">
      <c r="A11" s="344"/>
      <c r="B11" s="344" t="s">
        <v>329</v>
      </c>
      <c r="C11" s="345" t="s">
        <v>1249</v>
      </c>
      <c r="D11" s="501"/>
      <c r="E11" s="501"/>
      <c r="F11" s="501"/>
      <c r="G11" s="653" t="s">
        <v>1261</v>
      </c>
      <c r="H11" s="347" t="s">
        <v>84</v>
      </c>
      <c r="I11" s="347" t="s">
        <v>81</v>
      </c>
      <c r="J11" s="503"/>
      <c r="K11" s="506"/>
      <c r="L11" s="505"/>
      <c r="M11" s="505"/>
      <c r="N11" s="655"/>
      <c r="O11" s="657"/>
      <c r="AJ11" s="120" t="s">
        <v>429</v>
      </c>
      <c r="AK11" s="122"/>
    </row>
    <row r="12" spans="1:37" ht="39.950000000000003" customHeight="1">
      <c r="A12" s="344"/>
      <c r="B12" s="344" t="s">
        <v>330</v>
      </c>
      <c r="C12" s="345" t="s">
        <v>1249</v>
      </c>
      <c r="D12" s="501"/>
      <c r="E12" s="501"/>
      <c r="F12" s="501"/>
      <c r="G12" s="653" t="s">
        <v>1261</v>
      </c>
      <c r="H12" s="347" t="s">
        <v>318</v>
      </c>
      <c r="I12" s="347" t="s">
        <v>81</v>
      </c>
      <c r="J12" s="503"/>
      <c r="K12" s="506"/>
      <c r="L12" s="505"/>
      <c r="M12" s="505"/>
      <c r="N12" s="655"/>
      <c r="O12" s="657"/>
      <c r="AJ12" s="120" t="s">
        <v>429</v>
      </c>
      <c r="AK12" s="122"/>
    </row>
    <row r="13" spans="1:37" ht="39.950000000000003" customHeight="1">
      <c r="A13" s="344"/>
      <c r="B13" s="344" t="s">
        <v>331</v>
      </c>
      <c r="C13" s="345" t="s">
        <v>1249</v>
      </c>
      <c r="D13" s="501"/>
      <c r="E13" s="501"/>
      <c r="F13" s="501"/>
      <c r="G13" s="653" t="s">
        <v>1261</v>
      </c>
      <c r="H13" s="347" t="s">
        <v>319</v>
      </c>
      <c r="I13" s="347" t="s">
        <v>81</v>
      </c>
      <c r="J13" s="503"/>
      <c r="K13" s="506"/>
      <c r="L13" s="505"/>
      <c r="M13" s="505"/>
      <c r="N13" s="655"/>
      <c r="O13" s="657"/>
      <c r="AJ13" s="120" t="s">
        <v>429</v>
      </c>
      <c r="AK13" s="122"/>
    </row>
    <row r="14" spans="1:37" ht="39.950000000000003" customHeight="1">
      <c r="A14" s="344"/>
      <c r="B14" s="344" t="s">
        <v>78</v>
      </c>
      <c r="C14" s="345" t="s">
        <v>1249</v>
      </c>
      <c r="D14" s="501"/>
      <c r="E14" s="501"/>
      <c r="F14" s="501"/>
      <c r="G14" s="653" t="s">
        <v>1261</v>
      </c>
      <c r="H14" s="347" t="s">
        <v>320</v>
      </c>
      <c r="I14" s="347" t="s">
        <v>81</v>
      </c>
      <c r="J14" s="503"/>
      <c r="K14" s="506"/>
      <c r="L14" s="505"/>
      <c r="M14" s="505"/>
      <c r="N14" s="655"/>
      <c r="O14" s="657"/>
      <c r="AJ14" s="120" t="s">
        <v>429</v>
      </c>
      <c r="AK14" s="122"/>
    </row>
    <row r="15" spans="1:37" ht="39.950000000000003" customHeight="1">
      <c r="A15" s="344"/>
      <c r="B15" s="344" t="s">
        <v>91</v>
      </c>
      <c r="C15" s="345" t="s">
        <v>1249</v>
      </c>
      <c r="D15" s="501"/>
      <c r="E15" s="501"/>
      <c r="F15" s="501"/>
      <c r="G15" s="653" t="s">
        <v>1261</v>
      </c>
      <c r="H15" s="347" t="s">
        <v>321</v>
      </c>
      <c r="I15" s="347" t="s">
        <v>81</v>
      </c>
      <c r="J15" s="503"/>
      <c r="K15" s="506"/>
      <c r="L15" s="505"/>
      <c r="M15" s="505"/>
      <c r="N15" s="655"/>
      <c r="O15" s="657"/>
      <c r="AJ15" s="120" t="s">
        <v>429</v>
      </c>
      <c r="AK15" s="122"/>
    </row>
    <row r="16" spans="1:37" ht="39.950000000000003" customHeight="1">
      <c r="A16" s="344"/>
      <c r="B16" s="344" t="s">
        <v>323</v>
      </c>
      <c r="C16" s="345" t="s">
        <v>1249</v>
      </c>
      <c r="D16" s="501"/>
      <c r="E16" s="501"/>
      <c r="F16" s="501"/>
      <c r="G16" s="653" t="s">
        <v>1261</v>
      </c>
      <c r="H16" s="347" t="s">
        <v>322</v>
      </c>
      <c r="I16" s="347" t="s">
        <v>81</v>
      </c>
      <c r="J16" s="503"/>
      <c r="K16" s="506"/>
      <c r="L16" s="505"/>
      <c r="M16" s="505"/>
      <c r="N16" s="655"/>
      <c r="O16" s="657"/>
      <c r="AJ16" s="120" t="s">
        <v>429</v>
      </c>
      <c r="AK16" s="122"/>
    </row>
    <row r="17" spans="1:37" ht="39.950000000000003" customHeight="1">
      <c r="A17" s="344"/>
      <c r="B17" s="344" t="s">
        <v>78</v>
      </c>
      <c r="C17" s="345" t="s">
        <v>1249</v>
      </c>
      <c r="D17" s="501"/>
      <c r="E17" s="501"/>
      <c r="F17" s="501"/>
      <c r="G17" s="653" t="s">
        <v>1261</v>
      </c>
      <c r="H17" s="347" t="s">
        <v>324</v>
      </c>
      <c r="I17" s="347" t="s">
        <v>81</v>
      </c>
      <c r="J17" s="503"/>
      <c r="K17" s="506"/>
      <c r="L17" s="505"/>
      <c r="M17" s="505"/>
      <c r="N17" s="655"/>
      <c r="O17" s="657"/>
      <c r="AJ17" s="120" t="s">
        <v>429</v>
      </c>
      <c r="AK17" s="122"/>
    </row>
    <row r="18" spans="1:37" ht="39.950000000000003" customHeight="1">
      <c r="A18" s="344"/>
      <c r="B18" s="344" t="s">
        <v>78</v>
      </c>
      <c r="C18" s="345" t="s">
        <v>1249</v>
      </c>
      <c r="D18" s="501"/>
      <c r="E18" s="501"/>
      <c r="F18" s="501"/>
      <c r="G18" s="653" t="s">
        <v>1261</v>
      </c>
      <c r="H18" s="347" t="s">
        <v>325</v>
      </c>
      <c r="I18" s="347" t="s">
        <v>327</v>
      </c>
      <c r="J18" s="503"/>
      <c r="K18" s="506"/>
      <c r="L18" s="505"/>
      <c r="M18" s="505"/>
      <c r="N18" s="655"/>
      <c r="O18" s="657"/>
      <c r="AJ18" s="120" t="s">
        <v>429</v>
      </c>
      <c r="AK18" s="122"/>
    </row>
    <row r="19" spans="1:37" ht="39.950000000000003" customHeight="1">
      <c r="A19" s="344"/>
      <c r="B19" s="344" t="s">
        <v>78</v>
      </c>
      <c r="C19" s="345" t="s">
        <v>1249</v>
      </c>
      <c r="D19" s="501"/>
      <c r="E19" s="501"/>
      <c r="F19" s="501"/>
      <c r="G19" s="653" t="s">
        <v>1261</v>
      </c>
      <c r="H19" s="347" t="s">
        <v>326</v>
      </c>
      <c r="I19" s="347" t="s">
        <v>81</v>
      </c>
      <c r="J19" s="503"/>
      <c r="K19" s="506"/>
      <c r="L19" s="505"/>
      <c r="M19" s="505"/>
      <c r="N19" s="655"/>
      <c r="O19" s="657"/>
      <c r="AJ19" s="120" t="s">
        <v>429</v>
      </c>
      <c r="AK19" s="122"/>
    </row>
    <row r="20" spans="1:37" ht="39.950000000000003" customHeight="1">
      <c r="A20" s="344"/>
      <c r="B20" s="344" t="s">
        <v>78</v>
      </c>
      <c r="C20" s="345" t="s">
        <v>1249</v>
      </c>
      <c r="D20" s="501"/>
      <c r="E20" s="501"/>
      <c r="F20" s="501"/>
      <c r="G20" s="653" t="s">
        <v>1261</v>
      </c>
      <c r="H20" s="347" t="s">
        <v>79</v>
      </c>
      <c r="I20" s="347" t="s">
        <v>80</v>
      </c>
      <c r="J20" s="503"/>
      <c r="K20" s="507"/>
      <c r="L20" s="505"/>
      <c r="M20" s="505"/>
      <c r="N20" s="655"/>
      <c r="O20" s="657"/>
      <c r="AJ20" s="120" t="s">
        <v>429</v>
      </c>
      <c r="AK20" s="122"/>
    </row>
    <row r="21" spans="1:37" ht="39.950000000000003" customHeight="1">
      <c r="A21" s="344"/>
      <c r="B21" s="344" t="s">
        <v>78</v>
      </c>
      <c r="C21" s="345" t="s">
        <v>1249</v>
      </c>
      <c r="D21" s="501"/>
      <c r="E21" s="501"/>
      <c r="F21" s="501"/>
      <c r="G21" s="653" t="s">
        <v>1261</v>
      </c>
      <c r="H21" s="347" t="s">
        <v>83</v>
      </c>
      <c r="I21" s="347" t="s">
        <v>92</v>
      </c>
      <c r="J21" s="503"/>
      <c r="K21" s="506"/>
      <c r="L21" s="505"/>
      <c r="M21" s="505"/>
      <c r="N21" s="655"/>
      <c r="O21" s="657"/>
      <c r="AJ21" s="120" t="s">
        <v>429</v>
      </c>
      <c r="AK21" s="122"/>
    </row>
    <row r="22" spans="1:37" ht="39.950000000000003" customHeight="1">
      <c r="A22" s="344"/>
      <c r="B22" s="344" t="s">
        <v>78</v>
      </c>
      <c r="C22" s="345" t="s">
        <v>1249</v>
      </c>
      <c r="D22" s="501"/>
      <c r="E22" s="501"/>
      <c r="F22" s="501"/>
      <c r="G22" s="653" t="s">
        <v>1261</v>
      </c>
      <c r="H22" s="347" t="s">
        <v>82</v>
      </c>
      <c r="I22" s="347" t="s">
        <v>81</v>
      </c>
      <c r="J22" s="503"/>
      <c r="K22" s="506"/>
      <c r="L22" s="505"/>
      <c r="M22" s="505"/>
      <c r="N22" s="655"/>
      <c r="O22" s="657"/>
      <c r="AJ22" s="120" t="s">
        <v>429</v>
      </c>
      <c r="AK22" s="122"/>
    </row>
    <row r="23" spans="1:37" ht="39.950000000000003" customHeight="1">
      <c r="A23" s="344"/>
      <c r="B23" s="344" t="s">
        <v>78</v>
      </c>
      <c r="C23" s="345" t="s">
        <v>1249</v>
      </c>
      <c r="D23" s="501"/>
      <c r="E23" s="501"/>
      <c r="F23" s="501"/>
      <c r="G23" s="653" t="s">
        <v>1261</v>
      </c>
      <c r="H23" s="347" t="s">
        <v>719</v>
      </c>
      <c r="I23" s="347" t="s">
        <v>81</v>
      </c>
      <c r="J23" s="503"/>
      <c r="K23" s="506"/>
      <c r="L23" s="505"/>
      <c r="M23" s="505"/>
      <c r="N23" s="655"/>
      <c r="O23" s="657"/>
      <c r="AJ23" s="120" t="s">
        <v>429</v>
      </c>
      <c r="AK23" s="122"/>
    </row>
    <row r="24" spans="1:37" ht="39.950000000000003" customHeight="1">
      <c r="A24" s="344"/>
      <c r="B24" s="344" t="s">
        <v>78</v>
      </c>
      <c r="C24" s="345" t="s">
        <v>1249</v>
      </c>
      <c r="D24" s="501"/>
      <c r="E24" s="501"/>
      <c r="F24" s="501"/>
      <c r="G24" s="653" t="s">
        <v>1261</v>
      </c>
      <c r="H24" s="347" t="s">
        <v>326</v>
      </c>
      <c r="I24" s="347" t="s">
        <v>81</v>
      </c>
      <c r="J24" s="503"/>
      <c r="K24" s="506"/>
      <c r="L24" s="505"/>
      <c r="M24" s="505"/>
      <c r="N24" s="655"/>
      <c r="O24" s="657"/>
      <c r="AJ24" s="120" t="s">
        <v>429</v>
      </c>
      <c r="AK24" s="122"/>
    </row>
    <row r="25" spans="1:37" ht="39.950000000000003" customHeight="1">
      <c r="A25" s="344"/>
      <c r="B25" s="344" t="s">
        <v>78</v>
      </c>
      <c r="C25" s="345" t="s">
        <v>1249</v>
      </c>
      <c r="D25" s="501"/>
      <c r="E25" s="501"/>
      <c r="F25" s="501"/>
      <c r="G25" s="653" t="s">
        <v>1261</v>
      </c>
      <c r="H25" s="347" t="s">
        <v>79</v>
      </c>
      <c r="I25" s="347" t="s">
        <v>192</v>
      </c>
      <c r="J25" s="503"/>
      <c r="K25" s="507"/>
      <c r="L25" s="505"/>
      <c r="M25" s="505"/>
      <c r="N25" s="655"/>
      <c r="O25" s="657"/>
      <c r="AJ25" s="120" t="s">
        <v>429</v>
      </c>
      <c r="AK25" s="122"/>
    </row>
    <row r="26" spans="1:37" ht="39.950000000000003" customHeight="1">
      <c r="A26" s="344"/>
      <c r="B26" s="344" t="s">
        <v>78</v>
      </c>
      <c r="C26" s="345" t="s">
        <v>1249</v>
      </c>
      <c r="D26" s="501"/>
      <c r="E26" s="501"/>
      <c r="F26" s="501"/>
      <c r="G26" s="653" t="s">
        <v>1261</v>
      </c>
      <c r="H26" s="347" t="s">
        <v>83</v>
      </c>
      <c r="I26" s="347" t="s">
        <v>92</v>
      </c>
      <c r="J26" s="503"/>
      <c r="K26" s="506"/>
      <c r="L26" s="505"/>
      <c r="M26" s="505"/>
      <c r="N26" s="655"/>
      <c r="O26" s="657"/>
      <c r="AJ26" s="120" t="s">
        <v>429</v>
      </c>
      <c r="AK26" s="122"/>
    </row>
    <row r="27" spans="1:37" ht="39.950000000000003" customHeight="1">
      <c r="A27" s="344"/>
      <c r="B27" s="344" t="s">
        <v>78</v>
      </c>
      <c r="C27" s="345" t="s">
        <v>1249</v>
      </c>
      <c r="D27" s="501"/>
      <c r="E27" s="501"/>
      <c r="F27" s="501"/>
      <c r="G27" s="653" t="s">
        <v>1261</v>
      </c>
      <c r="H27" s="347" t="s">
        <v>79</v>
      </c>
      <c r="I27" s="347" t="s">
        <v>80</v>
      </c>
      <c r="J27" s="503"/>
      <c r="K27" s="506"/>
      <c r="L27" s="505"/>
      <c r="M27" s="505"/>
      <c r="N27" s="655"/>
      <c r="O27" s="657"/>
      <c r="AJ27" s="120" t="s">
        <v>429</v>
      </c>
      <c r="AK27" s="122"/>
    </row>
    <row r="28" spans="1:37" ht="39.950000000000003" customHeight="1">
      <c r="A28" s="344"/>
      <c r="B28" s="344" t="s">
        <v>78</v>
      </c>
      <c r="C28" s="345" t="s">
        <v>1249</v>
      </c>
      <c r="D28" s="501"/>
      <c r="E28" s="501"/>
      <c r="F28" s="501"/>
      <c r="G28" s="653" t="s">
        <v>1261</v>
      </c>
      <c r="H28" s="347" t="s">
        <v>83</v>
      </c>
      <c r="I28" s="347" t="s">
        <v>328</v>
      </c>
      <c r="J28" s="503"/>
      <c r="K28" s="506"/>
      <c r="L28" s="505"/>
      <c r="M28" s="505"/>
      <c r="N28" s="655"/>
      <c r="O28" s="657"/>
      <c r="AJ28" s="120" t="s">
        <v>429</v>
      </c>
      <c r="AK28" s="122"/>
    </row>
    <row r="29" spans="1:37" ht="39.950000000000003" customHeight="1">
      <c r="A29" s="344"/>
      <c r="B29" s="344"/>
      <c r="C29" s="345"/>
      <c r="D29" s="501"/>
      <c r="E29" s="501"/>
      <c r="F29" s="501"/>
      <c r="G29" s="345"/>
      <c r="H29" s="347"/>
      <c r="I29" s="347"/>
      <c r="J29" s="503"/>
      <c r="K29" s="506"/>
      <c r="L29" s="505"/>
      <c r="M29" s="505"/>
      <c r="N29" s="655"/>
      <c r="O29" s="657"/>
      <c r="AK29" s="122"/>
    </row>
    <row r="30" spans="1:37" ht="39.950000000000003" customHeight="1">
      <c r="A30" s="344"/>
      <c r="B30" s="344"/>
      <c r="C30" s="345"/>
      <c r="D30" s="501"/>
      <c r="E30" s="501"/>
      <c r="F30" s="501"/>
      <c r="G30" s="345"/>
      <c r="H30" s="347"/>
      <c r="I30" s="347"/>
      <c r="J30" s="503"/>
      <c r="K30" s="505"/>
      <c r="L30" s="505"/>
      <c r="M30" s="505"/>
      <c r="N30" s="655"/>
      <c r="O30" s="657"/>
    </row>
    <row r="31" spans="1:37" ht="39.950000000000003" customHeight="1">
      <c r="A31" s="344"/>
      <c r="B31" s="344"/>
      <c r="C31" s="345"/>
      <c r="D31" s="501"/>
      <c r="E31" s="501"/>
      <c r="F31" s="501"/>
      <c r="G31" s="345"/>
      <c r="H31" s="347"/>
      <c r="I31" s="347"/>
      <c r="J31" s="503"/>
      <c r="K31" s="505"/>
      <c r="L31" s="505"/>
      <c r="M31" s="505"/>
      <c r="N31" s="655"/>
      <c r="O31" s="657"/>
    </row>
    <row r="32" spans="1:37" ht="39.950000000000003" customHeight="1">
      <c r="A32" s="344"/>
      <c r="B32" s="344"/>
      <c r="C32" s="345"/>
      <c r="D32" s="501"/>
      <c r="E32" s="501"/>
      <c r="F32" s="501"/>
      <c r="G32" s="345"/>
      <c r="H32" s="347"/>
      <c r="I32" s="347"/>
      <c r="J32" s="503"/>
      <c r="K32" s="505"/>
      <c r="L32" s="505"/>
      <c r="M32" s="505"/>
      <c r="N32" s="655"/>
      <c r="O32" s="657"/>
    </row>
    <row r="33" spans="1:36" s="126" customFormat="1" ht="19.149999999999999" customHeight="1">
      <c r="A33" s="546"/>
      <c r="B33" s="547"/>
      <c r="C33" s="547" t="s">
        <v>336</v>
      </c>
      <c r="D33" s="547"/>
      <c r="E33" s="547"/>
      <c r="F33" s="547"/>
      <c r="G33" s="547"/>
      <c r="H33" s="547"/>
      <c r="I33" s="547"/>
      <c r="J33" s="547"/>
      <c r="K33" s="547"/>
      <c r="L33" s="547"/>
      <c r="M33" s="547"/>
      <c r="N33" s="547"/>
      <c r="O33" s="658"/>
      <c r="P33" s="286"/>
      <c r="Q33" s="286"/>
      <c r="R33" s="286"/>
      <c r="S33" s="286"/>
      <c r="T33" s="286"/>
      <c r="U33" s="286"/>
      <c r="V33" s="286"/>
      <c r="W33" s="286"/>
      <c r="X33" s="286"/>
    </row>
    <row r="34" spans="1:36">
      <c r="A34" s="111"/>
      <c r="B34" s="111"/>
      <c r="C34" s="112"/>
      <c r="D34" s="502"/>
      <c r="E34" s="502"/>
      <c r="F34" s="502"/>
      <c r="G34" s="112"/>
      <c r="H34" s="113"/>
      <c r="I34" s="113"/>
      <c r="J34" s="508"/>
      <c r="K34" s="509"/>
      <c r="L34" s="509"/>
      <c r="M34" s="509"/>
      <c r="N34" s="656"/>
      <c r="O34" s="657"/>
    </row>
    <row r="35" spans="1:36">
      <c r="A35" s="544"/>
      <c r="B35" s="545"/>
      <c r="C35" s="545"/>
      <c r="D35" s="545"/>
      <c r="E35" s="545"/>
      <c r="F35" s="545"/>
      <c r="G35" s="545"/>
      <c r="H35" s="544"/>
      <c r="I35" s="544"/>
    </row>
    <row r="36" spans="1:36">
      <c r="A36" s="209"/>
      <c r="B36" s="65"/>
      <c r="C36" s="65"/>
      <c r="D36" s="65"/>
      <c r="E36" s="65"/>
      <c r="F36" s="65"/>
      <c r="G36" s="65"/>
      <c r="H36" s="66"/>
      <c r="I36" s="66"/>
    </row>
    <row r="37" spans="1:36">
      <c r="A37" s="953"/>
      <c r="B37" s="954"/>
      <c r="C37" s="954"/>
      <c r="D37" s="954"/>
      <c r="E37" s="954"/>
      <c r="F37" s="954"/>
      <c r="G37" s="954"/>
      <c r="H37" s="954"/>
      <c r="I37" s="954"/>
    </row>
    <row r="38" spans="1:36">
      <c r="A38" s="68"/>
      <c r="B38" s="68"/>
      <c r="C38" s="68"/>
      <c r="D38" s="68"/>
      <c r="E38" s="68"/>
      <c r="F38" s="68"/>
      <c r="G38" s="68"/>
      <c r="H38" s="69"/>
      <c r="I38" s="67"/>
    </row>
    <row r="39" spans="1:36" s="207" customFormat="1" ht="29.25" customHeight="1">
      <c r="A39" s="213" t="s">
        <v>445</v>
      </c>
      <c r="B39" s="213"/>
      <c r="C39" s="222" t="s">
        <v>444</v>
      </c>
      <c r="D39" s="214"/>
      <c r="E39" s="214"/>
      <c r="F39" s="214"/>
      <c r="G39" s="214"/>
      <c r="H39" s="223" t="s">
        <v>433</v>
      </c>
      <c r="I39" s="205"/>
      <c r="J39" s="206"/>
      <c r="AJ39" s="206"/>
    </row>
    <row r="40" spans="1:36">
      <c r="A40" s="63"/>
      <c r="B40" s="61"/>
      <c r="C40" s="61"/>
      <c r="D40" s="61"/>
      <c r="E40" s="61"/>
      <c r="F40" s="61"/>
      <c r="G40" s="61"/>
      <c r="H40" s="69"/>
      <c r="I40" s="70"/>
    </row>
    <row r="41" spans="1:36">
      <c r="A41" s="63"/>
      <c r="B41" s="61"/>
      <c r="C41" s="61"/>
      <c r="D41" s="61"/>
      <c r="E41" s="61"/>
      <c r="F41" s="61"/>
      <c r="G41" s="61"/>
      <c r="H41" s="69"/>
      <c r="I41" s="67"/>
    </row>
    <row r="42" spans="1:36">
      <c r="A42" s="63"/>
      <c r="B42" s="62"/>
      <c r="C42" s="62"/>
      <c r="D42" s="62"/>
      <c r="E42" s="62"/>
      <c r="F42" s="62"/>
      <c r="G42" s="62"/>
      <c r="H42" s="69"/>
      <c r="I42" s="71"/>
    </row>
    <row r="43" spans="1:36">
      <c r="A43" s="64"/>
      <c r="B43" s="62"/>
      <c r="C43" s="62"/>
      <c r="D43" s="62"/>
      <c r="E43" s="62"/>
      <c r="F43" s="62"/>
      <c r="G43" s="62"/>
      <c r="H43" s="69"/>
      <c r="I43" s="71"/>
    </row>
    <row r="44" spans="1:36">
      <c r="A44" s="64"/>
      <c r="B44" s="62"/>
      <c r="C44" s="62"/>
      <c r="D44" s="62"/>
      <c r="E44" s="62"/>
      <c r="F44" s="62"/>
      <c r="G44" s="62"/>
      <c r="H44" s="69"/>
      <c r="I44" s="71"/>
    </row>
    <row r="45" spans="1:36">
      <c r="A45" s="64"/>
      <c r="B45" s="62"/>
      <c r="C45" s="62"/>
      <c r="D45" s="62"/>
      <c r="E45" s="62"/>
      <c r="F45" s="62"/>
      <c r="G45" s="62"/>
      <c r="H45" s="69"/>
      <c r="I45" s="71"/>
    </row>
    <row r="46" spans="1:36">
      <c r="A46" s="64"/>
      <c r="B46" s="62"/>
      <c r="C46" s="62"/>
      <c r="D46" s="62"/>
      <c r="E46" s="62"/>
      <c r="F46" s="62"/>
      <c r="G46" s="62"/>
      <c r="H46" s="72"/>
      <c r="I46" s="71"/>
    </row>
    <row r="50" spans="1:9">
      <c r="B50" s="204"/>
    </row>
    <row r="57" spans="1:9">
      <c r="A57" s="951" t="s">
        <v>1260</v>
      </c>
      <c r="B57" s="951"/>
      <c r="C57" s="951"/>
      <c r="D57" s="951"/>
      <c r="E57" s="951"/>
      <c r="F57" s="951"/>
      <c r="G57" s="951"/>
      <c r="H57" s="951"/>
      <c r="I57" s="951"/>
    </row>
    <row r="58" spans="1:9">
      <c r="A58" s="951" t="s">
        <v>439</v>
      </c>
      <c r="B58" s="951"/>
      <c r="C58" s="951"/>
      <c r="D58" s="951"/>
      <c r="E58" s="951"/>
      <c r="F58" s="951"/>
      <c r="G58" s="951"/>
      <c r="H58" s="951"/>
      <c r="I58" s="951"/>
    </row>
    <row r="59" spans="1:9">
      <c r="A59" s="951" t="s">
        <v>440</v>
      </c>
      <c r="B59" s="951"/>
      <c r="C59" s="951"/>
      <c r="D59" s="951"/>
      <c r="E59" s="951"/>
      <c r="F59" s="951"/>
      <c r="G59" s="951"/>
      <c r="H59" s="951"/>
      <c r="I59" s="951"/>
    </row>
    <row r="60" spans="1:9" ht="56.25" customHeight="1">
      <c r="A60" s="961" t="s">
        <v>942</v>
      </c>
      <c r="B60" s="961"/>
      <c r="C60" s="961"/>
      <c r="D60" s="961"/>
      <c r="E60" s="961"/>
      <c r="F60" s="961"/>
      <c r="G60" s="961"/>
      <c r="H60" s="961"/>
      <c r="I60" s="961"/>
    </row>
    <row r="61" spans="1:9">
      <c r="A61" s="951" t="s">
        <v>441</v>
      </c>
      <c r="B61" s="951"/>
      <c r="C61" s="951"/>
      <c r="D61" s="951"/>
      <c r="E61" s="951"/>
      <c r="F61" s="951"/>
      <c r="G61" s="951"/>
      <c r="H61" s="951"/>
      <c r="I61" s="951"/>
    </row>
    <row r="62" spans="1:9" ht="45" customHeight="1">
      <c r="A62" s="952" t="s">
        <v>442</v>
      </c>
      <c r="B62" s="952"/>
      <c r="C62" s="952"/>
      <c r="D62" s="952"/>
      <c r="E62" s="952"/>
      <c r="F62" s="952"/>
      <c r="G62" s="952"/>
      <c r="H62" s="952"/>
      <c r="I62" s="952"/>
    </row>
    <row r="63" spans="1:9">
      <c r="A63" s="951" t="s">
        <v>443</v>
      </c>
      <c r="B63" s="951"/>
      <c r="C63" s="951"/>
      <c r="D63" s="951"/>
      <c r="E63" s="951"/>
      <c r="F63" s="951"/>
      <c r="G63" s="951"/>
      <c r="H63" s="951"/>
      <c r="I63" s="951"/>
    </row>
  </sheetData>
  <mergeCells count="23">
    <mergeCell ref="K2:O2"/>
    <mergeCell ref="A60:I60"/>
    <mergeCell ref="A59:I59"/>
    <mergeCell ref="A58:I58"/>
    <mergeCell ref="A57:I57"/>
    <mergeCell ref="D4:F4"/>
    <mergeCell ref="G4:I4"/>
    <mergeCell ref="J4:N4"/>
    <mergeCell ref="E5:E6"/>
    <mergeCell ref="F5:F6"/>
    <mergeCell ref="H5:H6"/>
    <mergeCell ref="I5:I6"/>
    <mergeCell ref="K5:K6"/>
    <mergeCell ref="L5:N5"/>
    <mergeCell ref="O4:O6"/>
    <mergeCell ref="A61:I61"/>
    <mergeCell ref="A62:I62"/>
    <mergeCell ref="A63:I63"/>
    <mergeCell ref="A37:I37"/>
    <mergeCell ref="A2:I2"/>
    <mergeCell ref="A4:A6"/>
    <mergeCell ref="B4:B6"/>
    <mergeCell ref="C4:C6"/>
  </mergeCells>
  <phoneticPr fontId="4"/>
  <dataValidations count="4">
    <dataValidation type="list" allowBlank="1" showInputMessage="1" prompt="下記リストから該当する記号を選択" sqref="H7:H32 H34">
      <formula1>"A,B,C,D,E,F,G,H,I,J,K,L,M"</formula1>
    </dataValidation>
    <dataValidation type="list" allowBlank="1" showInputMessage="1" prompt="下記リストから該当する年齢区分を選択" sqref="I7:I32 I34">
      <formula1>"ア,イ,ウ,エ,オ,カ,キ,ク,ケ,コ,−,"</formula1>
    </dataValidation>
    <dataValidation type="list" allowBlank="1" showInputMessage="1" showErrorMessage="1" sqref="I35">
      <formula1>"ア,イ,ウ,エ,オ,カ,キ,ク,ケ,コ,−,"</formula1>
    </dataValidation>
    <dataValidation type="list" allowBlank="1" showInputMessage="1" showErrorMessage="1" sqref="H35">
      <formula1>"A,B,C,D,E,F,G,H,I,J,K,L,M"</formula1>
    </dataValidation>
  </dataValidations>
  <pageMargins left="0.31496062992125984" right="0.31496062992125984" top="0.74803149606299213" bottom="0.74803149606299213" header="0.31496062992125984" footer="0.31496062992125984"/>
  <pageSetup paperSize="9" scale="53" orientation="portrait" cellComments="asDisplayed"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CCFFCC"/>
  </sheetPr>
  <dimension ref="A1:AA280"/>
  <sheetViews>
    <sheetView showGridLines="0" view="pageBreakPreview" topLeftCell="A232" zoomScaleNormal="100" zoomScaleSheetLayoutView="280" workbookViewId="0">
      <selection activeCell="A248" sqref="A248:C248"/>
    </sheetView>
  </sheetViews>
  <sheetFormatPr defaultColWidth="8.625" defaultRowHeight="18" customHeight="1"/>
  <cols>
    <col min="1" max="2" width="3.5" style="177" customWidth="1"/>
    <col min="3" max="3" width="8" style="177" customWidth="1"/>
    <col min="4" max="4" width="4.75" style="177" customWidth="1"/>
    <col min="5" max="5" width="7.625" style="177" customWidth="1"/>
    <col min="6" max="6" width="7.125" style="177" customWidth="1"/>
    <col min="7" max="7" width="5.75" style="177" hidden="1" customWidth="1"/>
    <col min="8" max="8" width="4.625" style="177" customWidth="1"/>
    <col min="9" max="9" width="8.625" style="177" customWidth="1"/>
    <col min="10" max="10" width="8.375" style="177" customWidth="1"/>
    <col min="11" max="11" width="7.125" style="177" customWidth="1"/>
    <col min="12" max="12" width="6.125" style="177" hidden="1" customWidth="1"/>
    <col min="13" max="13" width="4.5" style="177" customWidth="1"/>
    <col min="14" max="15" width="7.625" style="177" customWidth="1"/>
    <col min="16" max="16" width="7.125" style="177" customWidth="1"/>
    <col min="17" max="17" width="7" style="177" hidden="1" customWidth="1"/>
    <col min="18" max="18" width="4.625" style="177" customWidth="1"/>
    <col min="19" max="20" width="7.625" style="177" customWidth="1"/>
    <col min="21" max="21" width="7.125" style="177" customWidth="1"/>
    <col min="22" max="22" width="5.625" style="177" hidden="1" customWidth="1"/>
    <col min="23" max="23" width="5.625" style="177" customWidth="1"/>
    <col min="24" max="24" width="7.625" style="177" customWidth="1"/>
    <col min="25" max="27" width="3.875" style="44" customWidth="1"/>
    <col min="28" max="41" width="4.625" style="44" customWidth="1"/>
    <col min="42" max="42" width="3.75" style="44" customWidth="1"/>
    <col min="43" max="84" width="4.625" style="44" customWidth="1"/>
    <col min="85" max="16384" width="8.625" style="44"/>
  </cols>
  <sheetData>
    <row r="1" spans="1:24" s="125" customFormat="1" ht="18" customHeight="1">
      <c r="A1" s="981" t="str">
        <f>"（"&amp;別紙１①!R20&amp;"）"</f>
        <v>（別紙1）</v>
      </c>
      <c r="B1" s="981"/>
      <c r="C1" s="981"/>
      <c r="D1" s="128"/>
      <c r="E1" s="128"/>
      <c r="F1" s="128"/>
      <c r="G1" s="128"/>
      <c r="H1" s="128"/>
      <c r="I1" s="128"/>
      <c r="J1" s="128"/>
      <c r="K1" s="128"/>
      <c r="L1" s="128"/>
      <c r="M1" s="128"/>
      <c r="N1" s="128"/>
      <c r="O1" s="128"/>
      <c r="P1" s="128"/>
      <c r="Q1" s="128"/>
      <c r="R1" s="128"/>
      <c r="S1" s="128"/>
      <c r="T1" s="128"/>
      <c r="U1" s="128"/>
      <c r="V1" s="128"/>
      <c r="W1" s="128"/>
      <c r="X1" s="128"/>
    </row>
    <row r="2" spans="1:24" s="125" customFormat="1" ht="18" customHeight="1">
      <c r="A2" s="128"/>
      <c r="B2" s="128"/>
      <c r="C2" s="128"/>
      <c r="D2" s="128"/>
      <c r="E2" s="128"/>
      <c r="F2" s="128"/>
      <c r="G2" s="128"/>
      <c r="H2" s="128"/>
      <c r="I2" s="128"/>
      <c r="J2" s="128"/>
      <c r="K2" s="128"/>
      <c r="L2" s="128"/>
      <c r="M2" s="128"/>
      <c r="N2" s="128"/>
      <c r="O2" s="128"/>
      <c r="P2" s="128"/>
      <c r="Q2" s="128"/>
      <c r="R2" s="128"/>
      <c r="S2" s="128"/>
      <c r="T2" s="128"/>
      <c r="U2" s="128"/>
      <c r="V2" s="128"/>
      <c r="W2" s="128"/>
      <c r="X2" s="128"/>
    </row>
    <row r="3" spans="1:24" s="125" customFormat="1" ht="18" customHeight="1">
      <c r="A3" s="705" t="s">
        <v>94</v>
      </c>
      <c r="B3" s="705"/>
      <c r="C3" s="705"/>
      <c r="D3" s="705"/>
      <c r="E3" s="705"/>
      <c r="F3" s="705"/>
      <c r="G3" s="705"/>
      <c r="H3" s="705"/>
      <c r="I3" s="705"/>
      <c r="J3" s="705"/>
      <c r="K3" s="705"/>
      <c r="L3" s="705"/>
      <c r="M3" s="705"/>
      <c r="N3" s="705"/>
      <c r="O3" s="705"/>
      <c r="P3" s="705"/>
      <c r="Q3" s="705"/>
      <c r="R3" s="705"/>
      <c r="S3" s="705"/>
      <c r="T3" s="705"/>
      <c r="U3" s="705"/>
      <c r="V3" s="705"/>
      <c r="W3" s="705"/>
      <c r="X3" s="705"/>
    </row>
    <row r="4" spans="1:24" s="126" customFormat="1" ht="18" customHeight="1">
      <c r="A4" s="1253" t="s">
        <v>95</v>
      </c>
      <c r="B4" s="1253"/>
      <c r="C4" s="1253"/>
      <c r="D4" s="1253"/>
      <c r="E4" s="1253"/>
      <c r="F4" s="1253"/>
      <c r="G4" s="1253"/>
      <c r="H4" s="1253"/>
      <c r="I4" s="1253"/>
      <c r="J4" s="1253"/>
      <c r="K4" s="1253"/>
      <c r="L4" s="1253"/>
      <c r="M4" s="1253"/>
      <c r="N4" s="1253"/>
      <c r="O4" s="1253"/>
      <c r="P4" s="1253"/>
      <c r="Q4" s="1253"/>
      <c r="R4" s="1253"/>
      <c r="S4" s="1253"/>
      <c r="T4" s="1253"/>
      <c r="U4" s="1253"/>
      <c r="V4" s="1253"/>
      <c r="W4" s="1253"/>
      <c r="X4" s="1253"/>
    </row>
    <row r="5" spans="1:24" s="126" customFormat="1" ht="18" customHeight="1">
      <c r="A5" s="129"/>
      <c r="B5" s="129"/>
      <c r="C5" s="129"/>
      <c r="D5" s="129"/>
      <c r="E5" s="129"/>
      <c r="F5" s="129"/>
      <c r="G5" s="129"/>
      <c r="H5" s="129"/>
      <c r="I5" s="129"/>
      <c r="J5" s="129"/>
      <c r="K5" s="129"/>
      <c r="L5" s="129"/>
      <c r="M5" s="129"/>
      <c r="N5" s="129"/>
      <c r="O5" s="129"/>
      <c r="P5" s="129"/>
      <c r="Q5" s="129"/>
      <c r="R5" s="129"/>
      <c r="S5" s="129"/>
      <c r="T5" s="129"/>
      <c r="U5" s="129"/>
      <c r="V5" s="129"/>
      <c r="W5" s="129"/>
      <c r="X5" s="129"/>
    </row>
    <row r="6" spans="1:24" s="126" customFormat="1" ht="18" customHeight="1">
      <c r="A6" s="129" t="s">
        <v>96</v>
      </c>
      <c r="B6" s="129"/>
      <c r="C6" s="129"/>
      <c r="D6" s="129"/>
      <c r="E6" s="129"/>
      <c r="F6" s="129"/>
      <c r="G6" s="129"/>
      <c r="H6" s="129"/>
      <c r="I6" s="129"/>
      <c r="J6" s="129"/>
      <c r="K6" s="129"/>
      <c r="L6" s="129"/>
      <c r="M6" s="129"/>
      <c r="N6" s="129"/>
      <c r="O6" s="129"/>
      <c r="P6" s="129"/>
      <c r="Q6" s="129"/>
      <c r="R6" s="129"/>
      <c r="S6" s="129"/>
      <c r="T6" s="129"/>
      <c r="U6" s="129"/>
      <c r="V6" s="129"/>
      <c r="W6" s="129"/>
      <c r="X6" s="129"/>
    </row>
    <row r="7" spans="1:24" s="126" customFormat="1" ht="18" customHeight="1">
      <c r="A7" s="129"/>
      <c r="B7" s="129"/>
      <c r="C7" s="129"/>
      <c r="D7" s="129"/>
      <c r="E7" s="129"/>
      <c r="F7" s="129"/>
      <c r="G7" s="129"/>
      <c r="H7" s="129"/>
      <c r="I7" s="129"/>
      <c r="J7" s="129"/>
      <c r="K7" s="129"/>
      <c r="L7" s="129"/>
      <c r="M7" s="129"/>
      <c r="N7" s="129"/>
      <c r="O7" s="129"/>
      <c r="P7" s="129"/>
      <c r="Q7" s="129"/>
      <c r="R7" s="129"/>
      <c r="S7" s="129"/>
      <c r="T7" s="129"/>
      <c r="U7" s="129"/>
      <c r="V7" s="129"/>
      <c r="W7" s="129"/>
      <c r="X7" s="129"/>
    </row>
    <row r="8" spans="1:24" s="126" customFormat="1" ht="18" customHeight="1">
      <c r="A8" s="129" t="s">
        <v>349</v>
      </c>
      <c r="B8" s="129"/>
      <c r="C8" s="129"/>
      <c r="D8" s="129"/>
      <c r="E8" s="129"/>
      <c r="F8" s="129"/>
      <c r="G8" s="129"/>
      <c r="H8" s="129"/>
      <c r="I8" s="129"/>
      <c r="J8" s="129"/>
      <c r="K8" s="129"/>
      <c r="L8" s="129"/>
      <c r="M8" s="129"/>
      <c r="N8" s="129"/>
      <c r="O8" s="129"/>
      <c r="P8" s="129"/>
      <c r="Q8" s="129"/>
      <c r="R8" s="129"/>
      <c r="S8" s="129"/>
      <c r="T8" s="129"/>
      <c r="U8" s="129"/>
      <c r="V8" s="129"/>
      <c r="W8" s="129"/>
      <c r="X8" s="129"/>
    </row>
    <row r="9" spans="1:24" s="126" customFormat="1" ht="6" customHeight="1">
      <c r="A9" s="130"/>
      <c r="B9" s="129"/>
      <c r="C9" s="129"/>
      <c r="D9" s="129"/>
      <c r="E9" s="129"/>
      <c r="F9" s="129"/>
      <c r="G9" s="129"/>
      <c r="H9" s="129"/>
      <c r="I9" s="129"/>
      <c r="J9" s="129"/>
      <c r="K9" s="129"/>
      <c r="L9" s="129"/>
      <c r="M9" s="129"/>
      <c r="N9" s="129"/>
      <c r="O9" s="129"/>
      <c r="P9" s="129"/>
      <c r="Q9" s="129"/>
      <c r="R9" s="129"/>
      <c r="S9" s="129"/>
      <c r="T9" s="129"/>
      <c r="U9" s="129"/>
      <c r="V9" s="129"/>
      <c r="W9" s="129"/>
      <c r="X9" s="129"/>
    </row>
    <row r="10" spans="1:24" s="126" customFormat="1" ht="25.9" customHeight="1">
      <c r="A10" s="1267" t="s">
        <v>350</v>
      </c>
      <c r="B10" s="1267"/>
      <c r="C10" s="1267"/>
      <c r="D10" s="1267"/>
      <c r="E10" s="1267"/>
      <c r="F10" s="1267"/>
      <c r="G10" s="1267"/>
      <c r="H10" s="1267"/>
      <c r="I10" s="1267"/>
      <c r="J10" s="1267"/>
      <c r="K10" s="1268" t="s">
        <v>351</v>
      </c>
      <c r="L10" s="1268"/>
      <c r="M10" s="1268"/>
      <c r="N10" s="1268"/>
      <c r="O10" s="1268"/>
      <c r="P10" s="1268"/>
      <c r="Q10" s="1268"/>
      <c r="R10" s="1268"/>
      <c r="S10" s="1268"/>
      <c r="T10" s="1268"/>
      <c r="U10" s="129"/>
      <c r="V10" s="129"/>
      <c r="W10" s="129"/>
      <c r="X10" s="129"/>
    </row>
    <row r="11" spans="1:24" s="126" customFormat="1" ht="37.15" customHeight="1">
      <c r="A11" s="1269" t="s">
        <v>352</v>
      </c>
      <c r="B11" s="1269"/>
      <c r="C11" s="1269"/>
      <c r="D11" s="1269"/>
      <c r="E11" s="1269"/>
      <c r="F11" s="1269"/>
      <c r="G11" s="1269"/>
      <c r="H11" s="1269"/>
      <c r="I11" s="1269"/>
      <c r="J11" s="1269"/>
      <c r="K11" s="1227" t="s">
        <v>660</v>
      </c>
      <c r="L11" s="1228"/>
      <c r="M11" s="1228"/>
      <c r="N11" s="1228"/>
      <c r="O11" s="1228"/>
      <c r="P11" s="1228"/>
      <c r="Q11" s="1228"/>
      <c r="R11" s="1228"/>
      <c r="S11" s="1228"/>
      <c r="T11" s="1228"/>
      <c r="U11" s="129"/>
      <c r="V11" s="129"/>
      <c r="W11" s="129"/>
      <c r="X11" s="129"/>
    </row>
    <row r="12" spans="1:24" s="126" customFormat="1" ht="37.15" customHeight="1">
      <c r="A12" s="1269" t="s">
        <v>353</v>
      </c>
      <c r="B12" s="1269"/>
      <c r="C12" s="1269"/>
      <c r="D12" s="1269"/>
      <c r="E12" s="1269"/>
      <c r="F12" s="1269"/>
      <c r="G12" s="1269"/>
      <c r="H12" s="1269"/>
      <c r="I12" s="1269"/>
      <c r="J12" s="1269"/>
      <c r="K12" s="1227" t="s">
        <v>660</v>
      </c>
      <c r="L12" s="1228"/>
      <c r="M12" s="1228"/>
      <c r="N12" s="1228"/>
      <c r="O12" s="1228"/>
      <c r="P12" s="1228"/>
      <c r="Q12" s="1228"/>
      <c r="R12" s="1228"/>
      <c r="S12" s="1228"/>
      <c r="T12" s="1228"/>
      <c r="U12" s="129"/>
      <c r="V12" s="129"/>
      <c r="W12" s="129"/>
      <c r="X12" s="129"/>
    </row>
    <row r="13" spans="1:24" s="126" customFormat="1" ht="37.15" customHeight="1">
      <c r="A13" s="1269" t="s">
        <v>354</v>
      </c>
      <c r="B13" s="1269"/>
      <c r="C13" s="1269"/>
      <c r="D13" s="1269"/>
      <c r="E13" s="1269"/>
      <c r="F13" s="1269"/>
      <c r="G13" s="1269"/>
      <c r="H13" s="1269"/>
      <c r="I13" s="1269"/>
      <c r="J13" s="1269"/>
      <c r="K13" s="1227" t="s">
        <v>663</v>
      </c>
      <c r="L13" s="1228"/>
      <c r="M13" s="1228"/>
      <c r="N13" s="1228"/>
      <c r="O13" s="1228"/>
      <c r="P13" s="1228"/>
      <c r="Q13" s="1228"/>
      <c r="R13" s="1228"/>
      <c r="S13" s="1228"/>
      <c r="T13" s="1228"/>
      <c r="U13" s="129"/>
      <c r="V13" s="129"/>
      <c r="W13" s="129"/>
      <c r="X13" s="129"/>
    </row>
    <row r="14" spans="1:24" s="126" customFormat="1" ht="37.15" customHeight="1">
      <c r="A14" s="1269" t="s">
        <v>355</v>
      </c>
      <c r="B14" s="1269"/>
      <c r="C14" s="1269"/>
      <c r="D14" s="1269"/>
      <c r="E14" s="1269"/>
      <c r="F14" s="1269"/>
      <c r="G14" s="1269"/>
      <c r="H14" s="1269"/>
      <c r="I14" s="1269"/>
      <c r="J14" s="1269"/>
      <c r="K14" s="1227" t="s">
        <v>663</v>
      </c>
      <c r="L14" s="1228"/>
      <c r="M14" s="1228"/>
      <c r="N14" s="1228"/>
      <c r="O14" s="1228"/>
      <c r="P14" s="1228"/>
      <c r="Q14" s="1228"/>
      <c r="R14" s="1228"/>
      <c r="S14" s="1228"/>
      <c r="T14" s="1228"/>
      <c r="U14" s="129"/>
      <c r="V14" s="129"/>
      <c r="W14" s="129"/>
      <c r="X14" s="129"/>
    </row>
    <row r="15" spans="1:24" s="126" customFormat="1" ht="37.15" customHeight="1">
      <c r="A15" s="1269" t="s">
        <v>356</v>
      </c>
      <c r="B15" s="1269"/>
      <c r="C15" s="1269"/>
      <c r="D15" s="1269"/>
      <c r="E15" s="1269"/>
      <c r="F15" s="1269"/>
      <c r="G15" s="1269"/>
      <c r="H15" s="1269"/>
      <c r="I15" s="1269"/>
      <c r="J15" s="1269"/>
      <c r="K15" s="1227" t="s">
        <v>658</v>
      </c>
      <c r="L15" s="1228"/>
      <c r="M15" s="1228"/>
      <c r="N15" s="1228"/>
      <c r="O15" s="1228"/>
      <c r="P15" s="1228"/>
      <c r="Q15" s="1228"/>
      <c r="R15" s="1228"/>
      <c r="S15" s="1228"/>
      <c r="T15" s="1228"/>
      <c r="U15" s="129"/>
      <c r="V15" s="129"/>
      <c r="W15" s="129"/>
      <c r="X15" s="129"/>
    </row>
    <row r="16" spans="1:24" s="126" customFormat="1" ht="37.15" customHeight="1">
      <c r="A16" s="1269" t="s">
        <v>357</v>
      </c>
      <c r="B16" s="1269"/>
      <c r="C16" s="1269"/>
      <c r="D16" s="1269"/>
      <c r="E16" s="1269"/>
      <c r="F16" s="1269"/>
      <c r="G16" s="1269"/>
      <c r="H16" s="1269"/>
      <c r="I16" s="1269"/>
      <c r="J16" s="1269"/>
      <c r="K16" s="1227" t="s">
        <v>660</v>
      </c>
      <c r="L16" s="1228"/>
      <c r="M16" s="1228"/>
      <c r="N16" s="1228"/>
      <c r="O16" s="1228"/>
      <c r="P16" s="1228"/>
      <c r="Q16" s="1228"/>
      <c r="R16" s="1228"/>
      <c r="S16" s="1228"/>
      <c r="T16" s="1228"/>
      <c r="U16" s="129"/>
      <c r="V16" s="129"/>
      <c r="W16" s="129"/>
      <c r="X16" s="129"/>
    </row>
    <row r="17" spans="1:27" s="126" customFormat="1" ht="36.6" customHeight="1">
      <c r="A17" s="1272" t="s">
        <v>358</v>
      </c>
      <c r="B17" s="1272"/>
      <c r="C17" s="1272"/>
      <c r="D17" s="1272"/>
      <c r="E17" s="1272"/>
      <c r="F17" s="1272"/>
      <c r="G17" s="1272"/>
      <c r="H17" s="1272"/>
      <c r="I17" s="1272"/>
      <c r="J17" s="1272"/>
      <c r="K17" s="1272"/>
      <c r="L17" s="1272"/>
      <c r="M17" s="1272"/>
      <c r="N17" s="1272"/>
      <c r="O17" s="1272"/>
      <c r="P17" s="1272"/>
      <c r="Q17" s="1272"/>
      <c r="R17" s="1272"/>
      <c r="S17" s="1272"/>
      <c r="T17" s="1272"/>
      <c r="U17" s="129"/>
      <c r="V17" s="129"/>
      <c r="W17" s="129"/>
      <c r="X17" s="129"/>
    </row>
    <row r="18" spans="1:27" s="126" customFormat="1" ht="18" customHeight="1">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row>
    <row r="19" spans="1:27" s="126" customFormat="1" ht="30.6" customHeight="1">
      <c r="A19" s="1266" t="s">
        <v>359</v>
      </c>
      <c r="B19" s="1266"/>
      <c r="C19" s="1266"/>
      <c r="D19" s="1266"/>
      <c r="E19" s="1266"/>
      <c r="F19" s="1266"/>
      <c r="G19" s="1266"/>
      <c r="H19" s="1266"/>
      <c r="I19" s="1266"/>
      <c r="J19" s="1266"/>
      <c r="K19" s="1266"/>
      <c r="L19" s="1266"/>
      <c r="M19" s="1266"/>
      <c r="N19" s="1266"/>
      <c r="O19" s="1266"/>
      <c r="P19" s="1266"/>
      <c r="Q19" s="1266"/>
      <c r="R19" s="1266"/>
      <c r="S19" s="1266"/>
      <c r="T19" s="1266"/>
      <c r="U19" s="1266"/>
      <c r="V19" s="1266"/>
      <c r="W19" s="1266"/>
      <c r="X19" s="1266"/>
    </row>
    <row r="20" spans="1:27" s="126" customFormat="1" ht="7.15" customHeight="1">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row>
    <row r="21" spans="1:27" s="126" customFormat="1" ht="30.6" customHeight="1">
      <c r="A21" s="1298" t="s">
        <v>188</v>
      </c>
      <c r="B21" s="1299"/>
      <c r="C21" s="1299"/>
      <c r="D21" s="1299"/>
      <c r="E21" s="1299"/>
      <c r="F21" s="1300" t="s">
        <v>189</v>
      </c>
      <c r="G21" s="1300"/>
      <c r="H21" s="1301"/>
      <c r="I21" s="1301"/>
      <c r="J21" s="1301"/>
      <c r="K21" s="1254" t="s">
        <v>190</v>
      </c>
      <c r="L21" s="1304"/>
      <c r="M21" s="1255"/>
      <c r="N21" s="1305"/>
      <c r="O21" s="1254" t="s">
        <v>191</v>
      </c>
      <c r="P21" s="1255"/>
      <c r="Q21" s="1255"/>
      <c r="R21" s="1255"/>
      <c r="S21" s="1255"/>
      <c r="T21" s="1255"/>
      <c r="U21" s="1255"/>
      <c r="V21" s="1255"/>
      <c r="W21" s="1256"/>
      <c r="X21" s="1257"/>
    </row>
    <row r="22" spans="1:27" s="126" customFormat="1" ht="30.6" customHeight="1">
      <c r="A22" s="1229" t="s">
        <v>88</v>
      </c>
      <c r="B22" s="1230"/>
      <c r="C22" s="1230"/>
      <c r="D22" s="1230"/>
      <c r="E22" s="1230"/>
      <c r="F22" s="1229" t="s">
        <v>332</v>
      </c>
      <c r="G22" s="1229"/>
      <c r="H22" s="1230"/>
      <c r="I22" s="1230"/>
      <c r="J22" s="1230"/>
      <c r="K22" s="1262" t="s">
        <v>193</v>
      </c>
      <c r="L22" s="1263"/>
      <c r="M22" s="1264"/>
      <c r="N22" s="1265"/>
      <c r="O22" s="1258" t="s">
        <v>257</v>
      </c>
      <c r="P22" s="1259"/>
      <c r="Q22" s="1259"/>
      <c r="R22" s="1259"/>
      <c r="S22" s="1259"/>
      <c r="T22" s="1259"/>
      <c r="U22" s="1259"/>
      <c r="V22" s="1259"/>
      <c r="W22" s="1260"/>
      <c r="X22" s="1261"/>
    </row>
    <row r="23" spans="1:27" s="126" customFormat="1" ht="30.6" customHeight="1">
      <c r="A23" s="1229" t="s">
        <v>88</v>
      </c>
      <c r="B23" s="1230"/>
      <c r="C23" s="1230"/>
      <c r="D23" s="1230"/>
      <c r="E23" s="1230"/>
      <c r="F23" s="1229" t="s">
        <v>192</v>
      </c>
      <c r="G23" s="1229"/>
      <c r="H23" s="1230"/>
      <c r="I23" s="1230"/>
      <c r="J23" s="1230"/>
      <c r="K23" s="1262" t="s">
        <v>194</v>
      </c>
      <c r="L23" s="1263"/>
      <c r="M23" s="1264"/>
      <c r="N23" s="1265"/>
      <c r="O23" s="1258" t="s">
        <v>335</v>
      </c>
      <c r="P23" s="1259"/>
      <c r="Q23" s="1259"/>
      <c r="R23" s="1259"/>
      <c r="S23" s="1259"/>
      <c r="T23" s="1259"/>
      <c r="U23" s="1259"/>
      <c r="V23" s="1259"/>
      <c r="W23" s="1260"/>
      <c r="X23" s="1261"/>
    </row>
    <row r="24" spans="1:27" s="126" customFormat="1" ht="30.6" customHeight="1">
      <c r="A24" s="1229" t="s">
        <v>88</v>
      </c>
      <c r="B24" s="1230"/>
      <c r="C24" s="1230"/>
      <c r="D24" s="1230"/>
      <c r="E24" s="1230"/>
      <c r="F24" s="1229" t="s">
        <v>93</v>
      </c>
      <c r="G24" s="1229"/>
      <c r="H24" s="1230"/>
      <c r="I24" s="1230"/>
      <c r="J24" s="1230"/>
      <c r="K24" s="1262" t="s">
        <v>194</v>
      </c>
      <c r="L24" s="1263"/>
      <c r="M24" s="1264"/>
      <c r="N24" s="1265"/>
      <c r="O24" s="1258" t="s">
        <v>335</v>
      </c>
      <c r="P24" s="1259"/>
      <c r="Q24" s="1259"/>
      <c r="R24" s="1259"/>
      <c r="S24" s="1259"/>
      <c r="T24" s="1259"/>
      <c r="U24" s="1259"/>
      <c r="V24" s="1259"/>
      <c r="W24" s="1260"/>
      <c r="X24" s="1261"/>
    </row>
    <row r="25" spans="1:27" s="126" customFormat="1" ht="30.6" customHeight="1">
      <c r="A25" s="1229" t="s">
        <v>88</v>
      </c>
      <c r="B25" s="1230"/>
      <c r="C25" s="1230"/>
      <c r="D25" s="1230"/>
      <c r="E25" s="1230"/>
      <c r="F25" s="1229" t="s">
        <v>192</v>
      </c>
      <c r="G25" s="1229"/>
      <c r="H25" s="1230"/>
      <c r="I25" s="1230"/>
      <c r="J25" s="1230"/>
      <c r="K25" s="1262" t="s">
        <v>194</v>
      </c>
      <c r="L25" s="1263"/>
      <c r="M25" s="1264"/>
      <c r="N25" s="1265"/>
      <c r="O25" s="1258" t="s">
        <v>335</v>
      </c>
      <c r="P25" s="1259"/>
      <c r="Q25" s="1259"/>
      <c r="R25" s="1259"/>
      <c r="S25" s="1259"/>
      <c r="T25" s="1259"/>
      <c r="U25" s="1259"/>
      <c r="V25" s="1259"/>
      <c r="W25" s="1260"/>
      <c r="X25" s="1261"/>
    </row>
    <row r="26" spans="1:27" s="126" customFormat="1" ht="30.6" customHeight="1">
      <c r="A26" s="1229"/>
      <c r="B26" s="1230"/>
      <c r="C26" s="1230"/>
      <c r="D26" s="1230"/>
      <c r="E26" s="1230"/>
      <c r="F26" s="1229"/>
      <c r="G26" s="1229"/>
      <c r="H26" s="1230"/>
      <c r="I26" s="1230"/>
      <c r="J26" s="1230"/>
      <c r="K26" s="1262"/>
      <c r="L26" s="1263"/>
      <c r="M26" s="1264"/>
      <c r="N26" s="1265"/>
      <c r="O26" s="1258"/>
      <c r="P26" s="1259"/>
      <c r="Q26" s="1259"/>
      <c r="R26" s="1259"/>
      <c r="S26" s="1259"/>
      <c r="T26" s="1259"/>
      <c r="U26" s="1259"/>
      <c r="V26" s="1259"/>
      <c r="W26" s="1260"/>
      <c r="X26" s="1261"/>
    </row>
    <row r="27" spans="1:27" s="126" customFormat="1" ht="19.149999999999999" customHeight="1">
      <c r="A27" s="979"/>
      <c r="B27" s="980"/>
      <c r="C27" s="980"/>
      <c r="D27" s="980"/>
      <c r="E27" s="980"/>
      <c r="F27" s="977" t="s">
        <v>336</v>
      </c>
      <c r="G27" s="977"/>
      <c r="H27" s="977"/>
      <c r="I27" s="977"/>
      <c r="J27" s="977"/>
      <c r="K27" s="977"/>
      <c r="L27" s="977"/>
      <c r="M27" s="977"/>
      <c r="N27" s="977"/>
      <c r="O27" s="977"/>
      <c r="P27" s="977"/>
      <c r="Q27" s="977"/>
      <c r="R27" s="977"/>
      <c r="S27" s="977"/>
      <c r="T27" s="977"/>
      <c r="U27" s="977"/>
      <c r="V27" s="977"/>
      <c r="W27" s="977"/>
      <c r="X27" s="978"/>
    </row>
    <row r="28" spans="1:27" s="127" customFormat="1" ht="30.6" customHeight="1">
      <c r="A28" s="132"/>
      <c r="B28" s="133"/>
      <c r="C28" s="133"/>
      <c r="D28" s="133"/>
      <c r="E28" s="133"/>
      <c r="F28" s="132"/>
      <c r="G28" s="132"/>
      <c r="H28" s="133"/>
      <c r="I28" s="133"/>
      <c r="J28" s="133"/>
      <c r="K28" s="132"/>
      <c r="L28" s="132"/>
      <c r="M28" s="133"/>
      <c r="N28" s="133"/>
      <c r="O28" s="134"/>
      <c r="P28" s="134"/>
      <c r="Q28" s="134"/>
      <c r="R28" s="134"/>
      <c r="S28" s="134"/>
      <c r="T28" s="134"/>
      <c r="U28" s="134"/>
      <c r="V28" s="134"/>
      <c r="W28" s="135"/>
      <c r="X28" s="135"/>
    </row>
    <row r="29" spans="1:27" s="126" customFormat="1" ht="30.6" customHeight="1">
      <c r="A29" s="136"/>
      <c r="B29" s="137"/>
      <c r="C29" s="137"/>
      <c r="D29" s="137"/>
      <c r="E29" s="137"/>
      <c r="F29" s="136"/>
      <c r="G29" s="136"/>
      <c r="H29" s="137"/>
      <c r="I29" s="137"/>
      <c r="J29" s="137"/>
      <c r="K29" s="136"/>
      <c r="L29" s="136"/>
      <c r="M29" s="137"/>
      <c r="N29" s="137"/>
      <c r="O29" s="137"/>
      <c r="P29" s="137"/>
      <c r="Q29" s="137"/>
      <c r="R29" s="136"/>
      <c r="S29" s="137"/>
      <c r="T29" s="137"/>
      <c r="U29" s="137"/>
      <c r="V29" s="137"/>
      <c r="W29" s="137"/>
      <c r="X29" s="137"/>
    </row>
    <row r="30" spans="1:27" s="126" customFormat="1" ht="21.6" customHeight="1">
      <c r="A30" s="136"/>
      <c r="B30" s="137"/>
      <c r="C30" s="137"/>
      <c r="D30" s="137"/>
      <c r="E30" s="137"/>
      <c r="F30" s="136"/>
      <c r="G30" s="136"/>
      <c r="H30" s="137"/>
      <c r="I30" s="137"/>
      <c r="J30" s="137"/>
      <c r="K30" s="136"/>
      <c r="L30" s="136"/>
      <c r="M30" s="137"/>
      <c r="N30" s="137"/>
      <c r="O30" s="137"/>
      <c r="P30" s="137"/>
      <c r="Q30" s="137"/>
      <c r="R30" s="136"/>
      <c r="S30" s="137"/>
      <c r="T30" s="137"/>
      <c r="U30" s="137"/>
      <c r="V30" s="137"/>
      <c r="W30" s="137"/>
      <c r="X30" s="137"/>
      <c r="AA30" s="124"/>
    </row>
    <row r="31" spans="1:27" s="126" customFormat="1" ht="30.6" customHeight="1">
      <c r="A31" s="130" t="s">
        <v>196</v>
      </c>
      <c r="B31" s="129"/>
      <c r="C31" s="129"/>
      <c r="D31" s="129"/>
      <c r="E31" s="129"/>
      <c r="F31" s="129"/>
      <c r="G31" s="129"/>
      <c r="H31" s="129"/>
      <c r="I31" s="129"/>
      <c r="J31" s="129"/>
      <c r="K31" s="129"/>
      <c r="L31" s="129"/>
      <c r="M31" s="129"/>
      <c r="N31" s="129"/>
      <c r="O31" s="129"/>
      <c r="P31" s="129"/>
      <c r="Q31" s="129"/>
      <c r="R31" s="129"/>
      <c r="S31" s="129"/>
      <c r="T31" s="129"/>
      <c r="U31" s="131"/>
      <c r="V31" s="131"/>
      <c r="W31" s="131"/>
      <c r="X31" s="131"/>
    </row>
    <row r="32" spans="1:27" s="126" customFormat="1" ht="30.6" customHeight="1">
      <c r="A32" s="1287" t="s">
        <v>333</v>
      </c>
      <c r="B32" s="1288"/>
      <c r="C32" s="1288"/>
      <c r="D32" s="1288"/>
      <c r="E32" s="1288"/>
      <c r="F32" s="1288"/>
      <c r="G32" s="138"/>
      <c r="H32" s="1289" t="s">
        <v>197</v>
      </c>
      <c r="I32" s="1289"/>
      <c r="J32" s="1289"/>
      <c r="K32" s="1289"/>
      <c r="L32" s="1289"/>
      <c r="M32" s="1289"/>
      <c r="N32" s="1290" t="s">
        <v>334</v>
      </c>
      <c r="O32" s="1288"/>
      <c r="P32" s="1288"/>
      <c r="Q32" s="1288"/>
      <c r="R32" s="1288"/>
      <c r="S32" s="1288"/>
      <c r="T32" s="1291"/>
      <c r="U32" s="131"/>
      <c r="V32" s="131"/>
      <c r="W32" s="131"/>
      <c r="X32" s="131"/>
    </row>
    <row r="33" spans="1:24" s="126" customFormat="1" ht="30.6" customHeight="1">
      <c r="A33" s="1292">
        <f>COUNTA(A22:E27)</f>
        <v>4</v>
      </c>
      <c r="B33" s="1293"/>
      <c r="C33" s="1293"/>
      <c r="D33" s="1293"/>
      <c r="E33" s="1293"/>
      <c r="F33" s="1293"/>
      <c r="G33" s="348"/>
      <c r="H33" s="1294">
        <f>COUNTA(別紙１③!B7:B33)</f>
        <v>22</v>
      </c>
      <c r="I33" s="1294"/>
      <c r="J33" s="1294"/>
      <c r="K33" s="1294"/>
      <c r="L33" s="1294"/>
      <c r="M33" s="1294"/>
      <c r="N33" s="1295">
        <f>A33/H33</f>
        <v>0.18181818181818182</v>
      </c>
      <c r="O33" s="1296"/>
      <c r="P33" s="1296"/>
      <c r="Q33" s="1296"/>
      <c r="R33" s="1296"/>
      <c r="S33" s="1296"/>
      <c r="T33" s="1297"/>
      <c r="U33" s="131"/>
      <c r="V33" s="131"/>
      <c r="W33" s="131"/>
      <c r="X33" s="131"/>
    </row>
    <row r="34" spans="1:24" s="127" customFormat="1" ht="25.15" customHeight="1">
      <c r="A34" s="1302" t="s">
        <v>346</v>
      </c>
      <c r="B34" s="1303"/>
      <c r="C34" s="1303"/>
      <c r="D34" s="1303"/>
      <c r="E34" s="1303"/>
      <c r="F34" s="1303"/>
      <c r="G34" s="1303"/>
      <c r="H34" s="1303"/>
      <c r="I34" s="1303"/>
      <c r="J34" s="1303"/>
      <c r="K34" s="1303"/>
      <c r="L34" s="1303"/>
      <c r="M34" s="1303"/>
      <c r="N34" s="1303"/>
      <c r="O34" s="1303"/>
      <c r="P34" s="1303"/>
      <c r="Q34" s="1303"/>
      <c r="R34" s="1303"/>
      <c r="S34" s="1303"/>
      <c r="T34" s="1303"/>
      <c r="U34" s="1303"/>
      <c r="V34" s="1303"/>
      <c r="W34" s="1303"/>
      <c r="X34" s="1303"/>
    </row>
    <row r="35" spans="1:24" s="126" customFormat="1" ht="18" customHeight="1">
      <c r="A35" s="130"/>
      <c r="B35" s="129"/>
      <c r="C35" s="129"/>
      <c r="D35" s="129"/>
      <c r="E35" s="129"/>
      <c r="F35" s="129"/>
      <c r="G35" s="129"/>
      <c r="H35" s="129"/>
      <c r="I35" s="129"/>
      <c r="J35" s="129"/>
      <c r="K35" s="129"/>
      <c r="L35" s="129"/>
      <c r="M35" s="129"/>
      <c r="N35" s="129"/>
      <c r="O35" s="129"/>
      <c r="P35" s="129"/>
      <c r="Q35" s="129"/>
      <c r="R35" s="129"/>
      <c r="S35" s="129"/>
      <c r="T35" s="129"/>
      <c r="U35" s="129"/>
      <c r="V35" s="129"/>
      <c r="W35" s="129"/>
      <c r="X35" s="129"/>
    </row>
    <row r="36" spans="1:24" s="126" customFormat="1" ht="18" customHeight="1">
      <c r="A36" s="130" t="s">
        <v>360</v>
      </c>
      <c r="B36" s="129"/>
      <c r="C36" s="129"/>
      <c r="D36" s="129"/>
      <c r="E36" s="129"/>
      <c r="F36" s="129"/>
      <c r="G36" s="129"/>
      <c r="H36" s="129"/>
      <c r="I36" s="129"/>
      <c r="J36" s="129"/>
      <c r="K36" s="129"/>
      <c r="L36" s="129"/>
      <c r="M36" s="129"/>
      <c r="N36" s="129"/>
      <c r="O36" s="129"/>
      <c r="P36" s="129"/>
      <c r="Q36" s="129"/>
      <c r="R36" s="129"/>
      <c r="S36" s="129"/>
      <c r="T36" s="129"/>
      <c r="U36" s="129"/>
      <c r="V36" s="129"/>
      <c r="W36" s="129"/>
      <c r="X36" s="129"/>
    </row>
    <row r="37" spans="1:24" s="126" customFormat="1" ht="10.15" customHeight="1">
      <c r="A37" s="130"/>
      <c r="B37" s="129"/>
      <c r="C37" s="129"/>
      <c r="D37" s="129"/>
      <c r="E37" s="129"/>
      <c r="F37" s="129"/>
      <c r="G37" s="129"/>
      <c r="H37" s="129"/>
      <c r="I37" s="129"/>
      <c r="J37" s="129"/>
      <c r="K37" s="129"/>
      <c r="L37" s="129"/>
      <c r="M37" s="129"/>
      <c r="N37" s="129"/>
      <c r="O37" s="129"/>
      <c r="P37" s="129"/>
      <c r="Q37" s="129"/>
      <c r="R37" s="129"/>
      <c r="S37" s="129"/>
      <c r="T37" s="129"/>
      <c r="U37" s="129"/>
      <c r="V37" s="129"/>
      <c r="W37" s="129"/>
      <c r="X37" s="129"/>
    </row>
    <row r="38" spans="1:24" s="126" customFormat="1" ht="18" customHeight="1">
      <c r="A38" s="130" t="s">
        <v>361</v>
      </c>
      <c r="B38" s="129"/>
      <c r="C38" s="129"/>
      <c r="D38" s="129"/>
      <c r="E38" s="129"/>
      <c r="F38" s="129"/>
      <c r="G38" s="129"/>
      <c r="H38" s="129"/>
      <c r="I38" s="129"/>
      <c r="J38" s="129"/>
      <c r="K38" s="129"/>
      <c r="L38" s="129"/>
      <c r="M38" s="129"/>
      <c r="N38" s="129"/>
      <c r="O38" s="129"/>
      <c r="P38" s="129"/>
      <c r="Q38" s="129"/>
      <c r="R38" s="129"/>
      <c r="S38" s="129"/>
      <c r="T38" s="129"/>
      <c r="U38" s="129"/>
      <c r="V38" s="129"/>
      <c r="W38" s="129"/>
      <c r="X38" s="129"/>
    </row>
    <row r="39" spans="1:24" s="126" customFormat="1" ht="18" customHeight="1">
      <c r="A39" s="1250" t="s">
        <v>97</v>
      </c>
      <c r="B39" s="1250"/>
      <c r="C39" s="1251" t="s">
        <v>362</v>
      </c>
      <c r="D39" s="1251"/>
      <c r="E39" s="1251"/>
      <c r="F39" s="1251"/>
      <c r="G39" s="1251"/>
      <c r="H39" s="1251"/>
      <c r="I39" s="1251"/>
      <c r="J39" s="1251"/>
      <c r="K39" s="1251"/>
      <c r="L39" s="1251"/>
      <c r="M39" s="1251"/>
      <c r="N39" s="1251"/>
      <c r="O39" s="1251"/>
      <c r="P39" s="1251"/>
      <c r="Q39" s="1251"/>
      <c r="R39" s="1251"/>
      <c r="S39" s="1251"/>
      <c r="T39" s="1251"/>
      <c r="U39" s="129"/>
      <c r="V39" s="129"/>
      <c r="W39" s="129"/>
      <c r="X39" s="129"/>
    </row>
    <row r="40" spans="1:24" s="126" customFormat="1" ht="18" customHeight="1">
      <c r="A40" s="1252" t="s">
        <v>363</v>
      </c>
      <c r="B40" s="1252"/>
      <c r="C40" s="1252"/>
      <c r="D40" s="1252"/>
      <c r="E40" s="1252"/>
      <c r="F40" s="1252"/>
      <c r="G40" s="1252"/>
      <c r="H40" s="1252"/>
      <c r="I40" s="1252"/>
      <c r="J40" s="1252"/>
      <c r="K40" s="1252"/>
      <c r="L40" s="1252"/>
      <c r="M40" s="1252"/>
      <c r="N40" s="1252"/>
      <c r="O40" s="1252"/>
      <c r="P40" s="1252"/>
      <c r="Q40" s="1252"/>
      <c r="R40" s="1252"/>
      <c r="S40" s="1252"/>
      <c r="T40" s="1252"/>
      <c r="U40" s="129"/>
      <c r="V40" s="129"/>
      <c r="W40" s="129"/>
      <c r="X40" s="129"/>
    </row>
    <row r="41" spans="1:24" s="126" customFormat="1" ht="18" customHeight="1">
      <c r="A41" s="998" t="s">
        <v>98</v>
      </c>
      <c r="B41" s="998"/>
      <c r="C41" s="1212" t="s">
        <v>364</v>
      </c>
      <c r="D41" s="1212"/>
      <c r="E41" s="1212"/>
      <c r="F41" s="1212"/>
      <c r="G41" s="1212"/>
      <c r="H41" s="1212"/>
      <c r="I41" s="1212"/>
      <c r="J41" s="1212"/>
      <c r="K41" s="1212"/>
      <c r="L41" s="1212"/>
      <c r="M41" s="1212"/>
      <c r="N41" s="1212"/>
      <c r="O41" s="1212"/>
      <c r="P41" s="1212"/>
      <c r="Q41" s="1212"/>
      <c r="R41" s="1212"/>
      <c r="S41" s="1212"/>
      <c r="T41" s="1212"/>
      <c r="U41" s="129"/>
      <c r="V41" s="129"/>
      <c r="W41" s="129"/>
      <c r="X41" s="129"/>
    </row>
    <row r="42" spans="1:24" s="126" customFormat="1" ht="18" customHeight="1">
      <c r="A42" s="998"/>
      <c r="B42" s="998"/>
      <c r="C42" s="1212" t="s">
        <v>365</v>
      </c>
      <c r="D42" s="1212"/>
      <c r="E42" s="1212"/>
      <c r="F42" s="1212"/>
      <c r="G42" s="1212"/>
      <c r="H42" s="1212"/>
      <c r="I42" s="1212"/>
      <c r="J42" s="1212"/>
      <c r="K42" s="1212"/>
      <c r="L42" s="1212"/>
      <c r="M42" s="1212"/>
      <c r="N42" s="1212"/>
      <c r="O42" s="1212"/>
      <c r="P42" s="1212"/>
      <c r="Q42" s="1212"/>
      <c r="R42" s="1212"/>
      <c r="S42" s="1212"/>
      <c r="T42" s="1212"/>
      <c r="U42" s="129"/>
      <c r="V42" s="129"/>
      <c r="W42" s="129"/>
      <c r="X42" s="129"/>
    </row>
    <row r="43" spans="1:24" s="126" customFormat="1" ht="18" customHeight="1">
      <c r="A43" s="998" t="s">
        <v>69</v>
      </c>
      <c r="B43" s="998"/>
      <c r="C43" s="1212" t="s">
        <v>366</v>
      </c>
      <c r="D43" s="1212"/>
      <c r="E43" s="1212"/>
      <c r="F43" s="1212"/>
      <c r="G43" s="1212"/>
      <c r="H43" s="1212"/>
      <c r="I43" s="1212"/>
      <c r="J43" s="1212"/>
      <c r="K43" s="1212"/>
      <c r="L43" s="1212"/>
      <c r="M43" s="1212"/>
      <c r="N43" s="1212"/>
      <c r="O43" s="1212"/>
      <c r="P43" s="1212"/>
      <c r="Q43" s="1212"/>
      <c r="R43" s="1212"/>
      <c r="S43" s="1212"/>
      <c r="T43" s="1212"/>
      <c r="U43" s="129"/>
      <c r="V43" s="129"/>
      <c r="W43" s="129"/>
      <c r="X43" s="129"/>
    </row>
    <row r="44" spans="1:24" s="126" customFormat="1" ht="18" customHeight="1">
      <c r="A44" s="998"/>
      <c r="B44" s="998"/>
      <c r="C44" s="1248" t="s">
        <v>367</v>
      </c>
      <c r="D44" s="1249"/>
      <c r="E44" s="1249"/>
      <c r="F44" s="1249"/>
      <c r="G44" s="1249"/>
      <c r="H44" s="1249"/>
      <c r="I44" s="1249"/>
      <c r="J44" s="1249"/>
      <c r="K44" s="1249"/>
      <c r="L44" s="1249"/>
      <c r="M44" s="1249"/>
      <c r="N44" s="1249"/>
      <c r="O44" s="1249"/>
      <c r="P44" s="1249"/>
      <c r="Q44" s="1249"/>
      <c r="R44" s="1249"/>
      <c r="S44" s="1249"/>
      <c r="T44" s="1249"/>
      <c r="U44" s="129"/>
      <c r="V44" s="129"/>
      <c r="W44" s="129"/>
      <c r="X44" s="129"/>
    </row>
    <row r="45" spans="1:24" s="126" customFormat="1" ht="18" customHeight="1">
      <c r="A45" s="130"/>
      <c r="B45" s="129"/>
      <c r="C45" s="129"/>
      <c r="D45" s="129"/>
      <c r="E45" s="129"/>
      <c r="F45" s="129"/>
      <c r="G45" s="129"/>
      <c r="H45" s="129"/>
      <c r="I45" s="129"/>
      <c r="J45" s="129"/>
      <c r="K45" s="129"/>
      <c r="L45" s="129"/>
      <c r="M45" s="129"/>
      <c r="N45" s="129"/>
      <c r="O45" s="129"/>
      <c r="P45" s="129"/>
      <c r="Q45" s="129"/>
      <c r="R45" s="129"/>
      <c r="S45" s="129"/>
      <c r="T45" s="129"/>
      <c r="U45" s="129"/>
      <c r="V45" s="129"/>
      <c r="W45" s="129"/>
      <c r="X45" s="129"/>
    </row>
    <row r="46" spans="1:24" s="126" customFormat="1" ht="18" customHeight="1">
      <c r="A46" s="1250" t="s">
        <v>97</v>
      </c>
      <c r="B46" s="1250"/>
      <c r="C46" s="1251" t="s">
        <v>362</v>
      </c>
      <c r="D46" s="1251"/>
      <c r="E46" s="1251"/>
      <c r="F46" s="1251"/>
      <c r="G46" s="1251"/>
      <c r="H46" s="1251"/>
      <c r="I46" s="1251"/>
      <c r="J46" s="1251"/>
      <c r="K46" s="1251"/>
      <c r="L46" s="1251"/>
      <c r="M46" s="1251"/>
      <c r="N46" s="1251"/>
      <c r="O46" s="1251"/>
      <c r="P46" s="1251"/>
      <c r="Q46" s="1251"/>
      <c r="R46" s="1251"/>
      <c r="S46" s="1251"/>
      <c r="T46" s="1251"/>
      <c r="U46" s="129"/>
      <c r="V46" s="129"/>
      <c r="W46" s="129"/>
      <c r="X46" s="129"/>
    </row>
    <row r="47" spans="1:24" s="126" customFormat="1" ht="18" customHeight="1">
      <c r="A47" s="1252" t="s">
        <v>368</v>
      </c>
      <c r="B47" s="1252"/>
      <c r="C47" s="1252"/>
      <c r="D47" s="1252"/>
      <c r="E47" s="1252"/>
      <c r="F47" s="1252"/>
      <c r="G47" s="1252"/>
      <c r="H47" s="1252"/>
      <c r="I47" s="1252"/>
      <c r="J47" s="1252"/>
      <c r="K47" s="1252"/>
      <c r="L47" s="1252"/>
      <c r="M47" s="1252"/>
      <c r="N47" s="1252"/>
      <c r="O47" s="1252"/>
      <c r="P47" s="1252"/>
      <c r="Q47" s="1252"/>
      <c r="R47" s="1252"/>
      <c r="S47" s="1252"/>
      <c r="T47" s="1252"/>
      <c r="U47" s="129"/>
      <c r="V47" s="129"/>
      <c r="W47" s="129"/>
      <c r="X47" s="129"/>
    </row>
    <row r="48" spans="1:24" s="126" customFormat="1" ht="18" customHeight="1">
      <c r="A48" s="998"/>
      <c r="B48" s="998"/>
      <c r="C48" s="1212" t="s">
        <v>369</v>
      </c>
      <c r="D48" s="1212"/>
      <c r="E48" s="1212"/>
      <c r="F48" s="1212"/>
      <c r="G48" s="1212"/>
      <c r="H48" s="1212"/>
      <c r="I48" s="1212"/>
      <c r="J48" s="1212"/>
      <c r="K48" s="1212"/>
      <c r="L48" s="1212"/>
      <c r="M48" s="1212"/>
      <c r="N48" s="1212"/>
      <c r="O48" s="1212"/>
      <c r="P48" s="1212"/>
      <c r="Q48" s="1212"/>
      <c r="R48" s="1212"/>
      <c r="S48" s="1212"/>
      <c r="T48" s="1212"/>
      <c r="U48" s="129"/>
      <c r="V48" s="129"/>
      <c r="W48" s="129"/>
      <c r="X48" s="129"/>
    </row>
    <row r="49" spans="1:25" s="126" customFormat="1" ht="18" customHeight="1">
      <c r="A49" s="998" t="s">
        <v>69</v>
      </c>
      <c r="B49" s="998"/>
      <c r="C49" s="1212" t="s">
        <v>370</v>
      </c>
      <c r="D49" s="1212"/>
      <c r="E49" s="1212"/>
      <c r="F49" s="1212"/>
      <c r="G49" s="1212"/>
      <c r="H49" s="1212"/>
      <c r="I49" s="1212"/>
      <c r="J49" s="1212"/>
      <c r="K49" s="1212"/>
      <c r="L49" s="1212"/>
      <c r="M49" s="1212"/>
      <c r="N49" s="1212"/>
      <c r="O49" s="1212"/>
      <c r="P49" s="1212"/>
      <c r="Q49" s="1212"/>
      <c r="R49" s="1212"/>
      <c r="S49" s="1212"/>
      <c r="T49" s="1212"/>
      <c r="U49" s="129"/>
      <c r="V49" s="129"/>
      <c r="W49" s="129"/>
      <c r="X49" s="129"/>
    </row>
    <row r="50" spans="1:25" s="126" customFormat="1" ht="38.25" customHeight="1">
      <c r="A50" s="998" t="s">
        <v>98</v>
      </c>
      <c r="B50" s="998"/>
      <c r="C50" s="1248" t="s">
        <v>721</v>
      </c>
      <c r="D50" s="1249"/>
      <c r="E50" s="1249"/>
      <c r="F50" s="1249"/>
      <c r="G50" s="1249"/>
      <c r="H50" s="1249"/>
      <c r="I50" s="1249"/>
      <c r="J50" s="1249"/>
      <c r="K50" s="1249"/>
      <c r="L50" s="1249"/>
      <c r="M50" s="1249"/>
      <c r="N50" s="1249"/>
      <c r="O50" s="1249"/>
      <c r="P50" s="1249"/>
      <c r="Q50" s="1249"/>
      <c r="R50" s="1249"/>
      <c r="S50" s="1249"/>
      <c r="T50" s="1249"/>
      <c r="U50" s="129"/>
      <c r="V50" s="129"/>
      <c r="W50" s="129"/>
      <c r="X50" s="129"/>
    </row>
    <row r="51" spans="1:25" s="126" customFormat="1" ht="58.5" customHeight="1">
      <c r="A51" s="130"/>
      <c r="B51" s="129"/>
      <c r="C51" s="129"/>
      <c r="D51" s="129"/>
      <c r="E51" s="129"/>
      <c r="F51" s="129"/>
      <c r="G51" s="129"/>
      <c r="H51" s="129"/>
      <c r="I51" s="129"/>
      <c r="J51" s="129"/>
      <c r="K51" s="129"/>
      <c r="L51" s="129"/>
      <c r="M51" s="129"/>
      <c r="N51" s="129"/>
      <c r="O51" s="129"/>
      <c r="P51" s="129"/>
      <c r="Q51" s="129"/>
      <c r="R51" s="129"/>
      <c r="S51" s="129"/>
      <c r="T51" s="129"/>
      <c r="U51" s="129"/>
      <c r="V51" s="129"/>
      <c r="W51" s="129"/>
      <c r="X51" s="129"/>
    </row>
    <row r="52" spans="1:25" s="73" customFormat="1" ht="18" customHeight="1">
      <c r="A52" s="130" t="s">
        <v>371</v>
      </c>
      <c r="B52" s="129"/>
      <c r="C52" s="129"/>
      <c r="D52" s="129"/>
      <c r="E52" s="129"/>
      <c r="F52" s="129"/>
      <c r="G52" s="129"/>
      <c r="H52" s="129"/>
      <c r="I52" s="129"/>
      <c r="J52" s="129"/>
      <c r="K52" s="129"/>
      <c r="L52" s="129"/>
      <c r="M52" s="129"/>
      <c r="N52" s="129"/>
      <c r="O52" s="129"/>
      <c r="P52" s="129"/>
      <c r="Q52" s="129"/>
      <c r="R52" s="129"/>
      <c r="S52" s="129"/>
      <c r="T52" s="129"/>
      <c r="U52" s="129"/>
      <c r="V52" s="129"/>
      <c r="W52" s="129"/>
      <c r="X52" s="129"/>
    </row>
    <row r="53" spans="1:25" s="73" customFormat="1" ht="18" customHeight="1">
      <c r="A53" s="130" t="s">
        <v>99</v>
      </c>
      <c r="B53" s="129"/>
      <c r="C53" s="129"/>
      <c r="D53" s="129"/>
      <c r="E53" s="129"/>
      <c r="F53" s="129"/>
      <c r="G53" s="129"/>
      <c r="H53" s="129"/>
      <c r="I53" s="129"/>
      <c r="J53" s="129"/>
      <c r="K53" s="129"/>
      <c r="L53" s="129"/>
      <c r="M53" s="129"/>
      <c r="N53" s="129"/>
      <c r="O53" s="129"/>
      <c r="P53" s="129"/>
      <c r="Q53" s="129"/>
      <c r="R53" s="129"/>
      <c r="S53" s="129"/>
      <c r="T53" s="129" t="s">
        <v>100</v>
      </c>
      <c r="U53" s="129"/>
      <c r="V53" s="129"/>
      <c r="W53" s="129"/>
      <c r="X53" s="129"/>
    </row>
    <row r="54" spans="1:25" s="73" customFormat="1" ht="18" customHeight="1">
      <c r="A54" s="1231" t="s">
        <v>804</v>
      </c>
      <c r="B54" s="1231"/>
      <c r="C54" s="1233" t="s">
        <v>373</v>
      </c>
      <c r="D54" s="1234"/>
      <c r="E54" s="200" t="s">
        <v>101</v>
      </c>
      <c r="F54" s="201"/>
      <c r="G54" s="201"/>
      <c r="H54" s="201"/>
      <c r="I54" s="201"/>
      <c r="J54" s="200" t="s">
        <v>6</v>
      </c>
      <c r="K54" s="201"/>
      <c r="L54" s="201"/>
      <c r="M54" s="201"/>
      <c r="N54" s="201"/>
      <c r="O54" s="200" t="s">
        <v>102</v>
      </c>
      <c r="P54" s="201"/>
      <c r="Q54" s="201"/>
      <c r="R54" s="201"/>
      <c r="S54" s="201"/>
      <c r="T54" s="200" t="s">
        <v>103</v>
      </c>
      <c r="U54" s="201"/>
      <c r="V54" s="201"/>
      <c r="W54" s="201"/>
      <c r="X54" s="202"/>
    </row>
    <row r="55" spans="1:25" s="73" customFormat="1" ht="39.950000000000003" customHeight="1" thickBot="1">
      <c r="A55" s="1232"/>
      <c r="B55" s="1232"/>
      <c r="C55" s="1235"/>
      <c r="D55" s="1236"/>
      <c r="E55" s="139" t="s">
        <v>104</v>
      </c>
      <c r="F55" s="199" t="s">
        <v>468</v>
      </c>
      <c r="G55" s="140" t="s">
        <v>337</v>
      </c>
      <c r="H55" s="210" t="s">
        <v>466</v>
      </c>
      <c r="I55" s="203" t="s">
        <v>467</v>
      </c>
      <c r="J55" s="139" t="s">
        <v>105</v>
      </c>
      <c r="K55" s="199" t="s">
        <v>468</v>
      </c>
      <c r="L55" s="140" t="s">
        <v>337</v>
      </c>
      <c r="M55" s="210" t="s">
        <v>466</v>
      </c>
      <c r="N55" s="203" t="s">
        <v>467</v>
      </c>
      <c r="O55" s="139" t="s">
        <v>105</v>
      </c>
      <c r="P55" s="199" t="s">
        <v>468</v>
      </c>
      <c r="Q55" s="140" t="s">
        <v>337</v>
      </c>
      <c r="R55" s="210" t="s">
        <v>466</v>
      </c>
      <c r="S55" s="203" t="s">
        <v>467</v>
      </c>
      <c r="T55" s="139" t="s">
        <v>105</v>
      </c>
      <c r="U55" s="199" t="s">
        <v>468</v>
      </c>
      <c r="V55" s="141" t="s">
        <v>337</v>
      </c>
      <c r="W55" s="210" t="s">
        <v>466</v>
      </c>
      <c r="X55" s="199" t="s">
        <v>467</v>
      </c>
    </row>
    <row r="56" spans="1:25" s="73" customFormat="1" ht="28.9" customHeight="1">
      <c r="A56" s="1238" t="s">
        <v>106</v>
      </c>
      <c r="B56" s="1239"/>
      <c r="C56" s="1240"/>
      <c r="D56" s="1241"/>
      <c r="E56" s="349"/>
      <c r="F56" s="370" t="s">
        <v>252</v>
      </c>
      <c r="G56" s="370" t="str">
        <f>別紙２①!$S$14&amp;別紙１④!$E$54&amp;別紙１④!$F56</f>
        <v>田急傾斜</v>
      </c>
      <c r="H56" s="350">
        <f>VLOOKUP($G56,プルダウンリスト!$D$15:$E$70,2,FALSE)</f>
        <v>16800</v>
      </c>
      <c r="I56" s="351">
        <f>ROUNDDOWN(E56*H56/1000,0)</f>
        <v>0</v>
      </c>
      <c r="J56" s="349"/>
      <c r="K56" s="370" t="s">
        <v>252</v>
      </c>
      <c r="L56" s="370" t="str">
        <f>別紙２①!$S$14&amp;$J$54&amp;K56</f>
        <v>畑急傾斜</v>
      </c>
      <c r="M56" s="350">
        <f>VLOOKUP(L56,プルダウンリスト!$D$15:$E$70,2,FALSE)</f>
        <v>9200</v>
      </c>
      <c r="N56" s="351">
        <f>ROUNDDOWN(J56*M56/1000,0)</f>
        <v>0</v>
      </c>
      <c r="O56" s="349"/>
      <c r="P56" s="370" t="s">
        <v>252</v>
      </c>
      <c r="Q56" s="370" t="str">
        <f>別紙２①!$S$14&amp;$O$54&amp;P56</f>
        <v>草地急傾斜</v>
      </c>
      <c r="R56" s="350">
        <f>VLOOKUP(Q56,プルダウンリスト!$D$15:$E$70,2,FALSE)</f>
        <v>8400</v>
      </c>
      <c r="S56" s="351">
        <f>ROUNDDOWN(O56*R56/1000,0)</f>
        <v>0</v>
      </c>
      <c r="T56" s="349"/>
      <c r="U56" s="370" t="s">
        <v>252</v>
      </c>
      <c r="V56" s="370" t="str">
        <f>別紙２①!$S$14&amp;$T$54&amp;U56</f>
        <v>採草放牧地急傾斜</v>
      </c>
      <c r="W56" s="350">
        <f>VLOOKUP(V56,プルダウンリスト!$D$15:$E$70,2,FALSE)</f>
        <v>800</v>
      </c>
      <c r="X56" s="352">
        <f>ROUNDDOWN(T56*W56/1000,0)</f>
        <v>0</v>
      </c>
    </row>
    <row r="57" spans="1:25" s="73" customFormat="1" ht="28.9" customHeight="1">
      <c r="A57" s="1238"/>
      <c r="B57" s="1239"/>
      <c r="C57" s="1242"/>
      <c r="D57" s="1243"/>
      <c r="E57" s="349"/>
      <c r="F57" s="371" t="s">
        <v>297</v>
      </c>
      <c r="G57" s="371" t="str">
        <f>別紙２①!$S$14&amp;別紙１④!$E$54&amp;別紙１④!$F57</f>
        <v>田緩傾斜</v>
      </c>
      <c r="H57" s="353">
        <f>VLOOKUP($G57,プルダウンリスト!$D$15:$E$70,2,FALSE)</f>
        <v>6400</v>
      </c>
      <c r="I57" s="354">
        <f>ROUNDDOWN(E57*H57/1000,0)</f>
        <v>0</v>
      </c>
      <c r="J57" s="349"/>
      <c r="K57" s="371" t="s">
        <v>297</v>
      </c>
      <c r="L57" s="371" t="str">
        <f>別紙２①!$S$14&amp;$J$54&amp;K57</f>
        <v>畑緩傾斜</v>
      </c>
      <c r="M57" s="353">
        <f>VLOOKUP(L57,プルダウンリスト!$D$15:$E$70,2,FALSE)</f>
        <v>2800</v>
      </c>
      <c r="N57" s="354">
        <f t="shared" ref="N57:N61" si="0">ROUNDDOWN(J57*M57/1000,0)</f>
        <v>0</v>
      </c>
      <c r="O57" s="349"/>
      <c r="P57" s="371" t="s">
        <v>297</v>
      </c>
      <c r="Q57" s="371" t="str">
        <f>別紙２①!$S$14&amp;$O$54&amp;P57</f>
        <v>草地緩傾斜</v>
      </c>
      <c r="R57" s="353">
        <f>VLOOKUP(Q57,プルダウンリスト!$D$15:$E$70,2,FALSE)</f>
        <v>2400</v>
      </c>
      <c r="S57" s="351">
        <f t="shared" ref="S57:S62" si="1">ROUNDDOWN(O57*R57/1000,0)</f>
        <v>0</v>
      </c>
      <c r="T57" s="349"/>
      <c r="U57" s="371" t="s">
        <v>297</v>
      </c>
      <c r="V57" s="371" t="str">
        <f>別紙２①!$S$14&amp;$T$54&amp;U57</f>
        <v>採草放牧地緩傾斜</v>
      </c>
      <c r="W57" s="353">
        <f>VLOOKUP(V57,プルダウンリスト!$D$15:$E$70,2,FALSE)</f>
        <v>240</v>
      </c>
      <c r="X57" s="352">
        <f t="shared" ref="X57:X60" si="2">ROUNDDOWN(T57*W57/1000,0)</f>
        <v>0</v>
      </c>
    </row>
    <row r="58" spans="1:25" s="73" customFormat="1" ht="28.9" customHeight="1">
      <c r="A58" s="1238"/>
      <c r="B58" s="1239"/>
      <c r="C58" s="1242"/>
      <c r="D58" s="1243"/>
      <c r="E58" s="349"/>
      <c r="F58" s="371" t="s">
        <v>107</v>
      </c>
      <c r="G58" s="371" t="str">
        <f>別紙２①!$S$14&amp;別紙１④!$E$54&amp;別紙１④!$F58</f>
        <v>田小区画・不整形</v>
      </c>
      <c r="H58" s="353">
        <f>VLOOKUP($G58,プルダウンリスト!$D$15:$E$70,2,FALSE)</f>
        <v>6400</v>
      </c>
      <c r="I58" s="354">
        <f t="shared" ref="I58:I61" si="3">ROUNDDOWN(E58*H58/1000,0)</f>
        <v>0</v>
      </c>
      <c r="J58" s="349"/>
      <c r="K58" s="371" t="s">
        <v>298</v>
      </c>
      <c r="L58" s="371" t="str">
        <f>別紙２①!$S$14&amp;$J$54&amp;K58</f>
        <v>畑高齢化・耕作放棄率</v>
      </c>
      <c r="M58" s="353">
        <f>VLOOKUP(L58,プルダウンリスト!$D$15:$E$70,2,FALSE)</f>
        <v>2800</v>
      </c>
      <c r="N58" s="354">
        <f t="shared" si="0"/>
        <v>0</v>
      </c>
      <c r="O58" s="349"/>
      <c r="P58" s="371" t="s">
        <v>298</v>
      </c>
      <c r="Q58" s="371" t="str">
        <f>別紙２①!$S$14&amp;$O$54&amp;P58</f>
        <v>草地高齢化・耕作放棄率</v>
      </c>
      <c r="R58" s="353">
        <f>VLOOKUP(Q58,プルダウンリスト!$D$15:$E$70,2,FALSE)</f>
        <v>2400</v>
      </c>
      <c r="S58" s="351">
        <f t="shared" si="1"/>
        <v>0</v>
      </c>
      <c r="T58" s="349"/>
      <c r="U58" s="371" t="s">
        <v>253</v>
      </c>
      <c r="V58" s="371" t="str">
        <f>別紙２①!$S$14&amp;$T$54&amp;U58</f>
        <v>採草放牧地特認基準</v>
      </c>
      <c r="W58" s="353">
        <f>VLOOKUP(V58,プルダウンリスト!$D$15:$E$70,2,FALSE)</f>
        <v>240</v>
      </c>
      <c r="X58" s="352">
        <f t="shared" si="2"/>
        <v>0</v>
      </c>
    </row>
    <row r="59" spans="1:25" s="73" customFormat="1" ht="36" customHeight="1">
      <c r="A59" s="1238"/>
      <c r="B59" s="1239"/>
      <c r="C59" s="1242"/>
      <c r="D59" s="1243"/>
      <c r="E59" s="349"/>
      <c r="F59" s="371" t="s">
        <v>298</v>
      </c>
      <c r="G59" s="371" t="str">
        <f>別紙２①!$S$14&amp;別紙１④!$E$54&amp;別紙１④!$F59</f>
        <v>田高齢化・耕作放棄率</v>
      </c>
      <c r="H59" s="353">
        <f>VLOOKUP($G59,プルダウンリスト!$D$15:$E$70,2,FALSE)</f>
        <v>6400</v>
      </c>
      <c r="I59" s="354">
        <f t="shared" si="3"/>
        <v>0</v>
      </c>
      <c r="J59" s="349"/>
      <c r="K59" s="371" t="s">
        <v>253</v>
      </c>
      <c r="L59" s="371" t="str">
        <f>別紙２①!$S$14&amp;$J$54&amp;K59</f>
        <v>畑特認基準</v>
      </c>
      <c r="M59" s="353">
        <f>VLOOKUP(L59,プルダウンリスト!$D$15:$E$70,2,FALSE)</f>
        <v>2800</v>
      </c>
      <c r="N59" s="354">
        <f t="shared" si="0"/>
        <v>0</v>
      </c>
      <c r="O59" s="349"/>
      <c r="P59" s="371" t="s">
        <v>304</v>
      </c>
      <c r="Q59" s="371" t="str">
        <f>別紙２①!$S$14&amp;$O$54&amp;P59</f>
        <v>草地草地比率の高い草地</v>
      </c>
      <c r="R59" s="353">
        <f>VLOOKUP(Q59,プルダウンリスト!$D$15:$E$70,2,FALSE)</f>
        <v>1200</v>
      </c>
      <c r="S59" s="351">
        <f t="shared" si="1"/>
        <v>0</v>
      </c>
      <c r="T59" s="349"/>
      <c r="U59" s="372" t="s">
        <v>873</v>
      </c>
      <c r="V59" s="371" t="str">
        <f>別紙２①!$S$14&amp;$T$54&amp;U59</f>
        <v>採草放牧地交付対象外（田採草放牧地混在地）</v>
      </c>
      <c r="W59" s="353">
        <f>VLOOKUP(V59,プルダウンリスト!$D$15:$E$70,2,FALSE)</f>
        <v>0</v>
      </c>
      <c r="X59" s="352">
        <f t="shared" si="2"/>
        <v>0</v>
      </c>
    </row>
    <row r="60" spans="1:25" s="73" customFormat="1" ht="36" customHeight="1">
      <c r="A60" s="1238"/>
      <c r="B60" s="1239"/>
      <c r="C60" s="1242"/>
      <c r="D60" s="1243"/>
      <c r="E60" s="349"/>
      <c r="F60" s="371" t="s">
        <v>253</v>
      </c>
      <c r="G60" s="371" t="str">
        <f>別紙２①!$S$14&amp;別紙１④!$E$54&amp;別紙１④!$F60</f>
        <v>田特認基準</v>
      </c>
      <c r="H60" s="353">
        <f>VLOOKUP($G60,プルダウンリスト!$D$15:$E$70,2,FALSE)</f>
        <v>6400</v>
      </c>
      <c r="I60" s="354">
        <f t="shared" si="3"/>
        <v>0</v>
      </c>
      <c r="J60" s="349"/>
      <c r="K60" s="372" t="s">
        <v>870</v>
      </c>
      <c r="L60" s="371" t="str">
        <f>別紙２①!$S$14&amp;$J$54&amp;K60</f>
        <v>畑交付対象外（田畑混在地）</v>
      </c>
      <c r="M60" s="353">
        <f>VLOOKUP(L60,プルダウンリスト!$D$15:$E$70,2,FALSE)</f>
        <v>0</v>
      </c>
      <c r="N60" s="354">
        <f t="shared" si="0"/>
        <v>0</v>
      </c>
      <c r="O60" s="349"/>
      <c r="P60" s="371" t="s">
        <v>253</v>
      </c>
      <c r="Q60" s="371" t="str">
        <f>別紙２①!$S$14&amp;$O$54&amp;P60</f>
        <v>草地特認基準</v>
      </c>
      <c r="R60" s="353">
        <f>VLOOKUP(Q60,プルダウンリスト!$D$15:$E$70,2,FALSE)</f>
        <v>2400</v>
      </c>
      <c r="S60" s="351">
        <f t="shared" si="1"/>
        <v>0</v>
      </c>
      <c r="T60" s="349"/>
      <c r="U60" s="372" t="s">
        <v>875</v>
      </c>
      <c r="V60" s="371" t="str">
        <f>別紙２①!$S$14&amp;$T$54&amp;U60</f>
        <v>採草放牧地交付対象外（田採草放牧地混在地以外）</v>
      </c>
      <c r="W60" s="353">
        <f>VLOOKUP(V60,プルダウンリスト!$D$15:$E$70,2,FALSE)</f>
        <v>0</v>
      </c>
      <c r="X60" s="352">
        <f t="shared" si="2"/>
        <v>0</v>
      </c>
    </row>
    <row r="61" spans="1:25" s="73" customFormat="1" ht="28.9" customHeight="1">
      <c r="A61" s="1238"/>
      <c r="B61" s="1239"/>
      <c r="C61" s="1242"/>
      <c r="D61" s="1243"/>
      <c r="E61" s="349"/>
      <c r="F61" s="371" t="s">
        <v>299</v>
      </c>
      <c r="G61" s="371" t="str">
        <f>別紙２①!$S$14&amp;別紙１④!$E$54&amp;別紙１④!$F61</f>
        <v>田交付対象外</v>
      </c>
      <c r="H61" s="353">
        <f>VLOOKUP($G61,プルダウンリスト!$D$15:$E$70,2,FALSE)</f>
        <v>0</v>
      </c>
      <c r="I61" s="354">
        <f t="shared" si="3"/>
        <v>0</v>
      </c>
      <c r="J61" s="349"/>
      <c r="K61" s="372" t="s">
        <v>871</v>
      </c>
      <c r="L61" s="371" t="str">
        <f>別紙２①!$S$14&amp;$J$54&amp;K61</f>
        <v>畑交付対象外（田畑混在地以外）</v>
      </c>
      <c r="M61" s="353">
        <f>VLOOKUP(L61,プルダウンリスト!$D$15:$E$70,2,FALSE)</f>
        <v>0</v>
      </c>
      <c r="N61" s="354">
        <f t="shared" si="0"/>
        <v>0</v>
      </c>
      <c r="O61" s="349"/>
      <c r="P61" s="372" t="s">
        <v>872</v>
      </c>
      <c r="Q61" s="371" t="str">
        <f>別紙２①!$S$14&amp;$O$54&amp;P61</f>
        <v>草地交付対象外（田草地混在地）</v>
      </c>
      <c r="R61" s="353">
        <f>VLOOKUP(Q61,プルダウンリスト!$D$15:$E$70,2,FALSE)</f>
        <v>0</v>
      </c>
      <c r="S61" s="351">
        <f t="shared" si="1"/>
        <v>0</v>
      </c>
      <c r="T61" s="349"/>
      <c r="U61" s="372"/>
      <c r="V61" s="371"/>
      <c r="W61" s="353"/>
      <c r="X61" s="352"/>
    </row>
    <row r="62" spans="1:25" s="73" customFormat="1" ht="28.9" customHeight="1" thickBot="1">
      <c r="A62" s="1238"/>
      <c r="B62" s="1239"/>
      <c r="C62" s="1242"/>
      <c r="D62" s="1243"/>
      <c r="E62" s="355"/>
      <c r="F62" s="372"/>
      <c r="G62" s="371"/>
      <c r="H62" s="353"/>
      <c r="I62" s="354"/>
      <c r="J62" s="355"/>
      <c r="K62" s="372"/>
      <c r="L62" s="371"/>
      <c r="M62" s="353"/>
      <c r="N62" s="354"/>
      <c r="O62" s="349"/>
      <c r="P62" s="372" t="s">
        <v>874</v>
      </c>
      <c r="Q62" s="371" t="str">
        <f>別紙２①!$S$14&amp;$O$54&amp;P62</f>
        <v>草地交付対象外（田草地混在地以外）</v>
      </c>
      <c r="R62" s="353">
        <f>VLOOKUP(Q62,プルダウンリスト!$D$15:$E$70,2,FALSE)</f>
        <v>0</v>
      </c>
      <c r="S62" s="351">
        <f t="shared" si="1"/>
        <v>0</v>
      </c>
      <c r="T62" s="356"/>
      <c r="U62" s="374"/>
      <c r="V62" s="374"/>
      <c r="W62" s="357"/>
      <c r="X62" s="358"/>
    </row>
    <row r="63" spans="1:25" s="110" customFormat="1" ht="18" customHeight="1">
      <c r="A63" s="1244" t="s">
        <v>108</v>
      </c>
      <c r="B63" s="1245"/>
      <c r="C63" s="1246">
        <f>E63+J63+O63+T63</f>
        <v>0</v>
      </c>
      <c r="D63" s="1247"/>
      <c r="E63" s="359">
        <f>SUM(E56:E62)</f>
        <v>0</v>
      </c>
      <c r="F63" s="373"/>
      <c r="G63" s="373"/>
      <c r="H63" s="360"/>
      <c r="I63" s="361">
        <f>SUM(I56:I62)</f>
        <v>0</v>
      </c>
      <c r="J63" s="359">
        <f>SUM(J56:J62)</f>
        <v>0</v>
      </c>
      <c r="K63" s="373"/>
      <c r="L63" s="373"/>
      <c r="M63" s="360"/>
      <c r="N63" s="361">
        <f>SUM(N56:N62)</f>
        <v>0</v>
      </c>
      <c r="O63" s="359">
        <f>SUM(O56:O62)</f>
        <v>0</v>
      </c>
      <c r="P63" s="373"/>
      <c r="Q63" s="373"/>
      <c r="R63" s="360"/>
      <c r="S63" s="361">
        <f>SUM(S56:S62)</f>
        <v>0</v>
      </c>
      <c r="T63" s="359">
        <f>SUM(T56:T62)</f>
        <v>0</v>
      </c>
      <c r="U63" s="373"/>
      <c r="V63" s="375"/>
      <c r="W63" s="360"/>
      <c r="X63" s="362">
        <f>SUM(X56:X62)</f>
        <v>0</v>
      </c>
      <c r="Y63" s="109"/>
    </row>
    <row r="64" spans="1:25" s="73" customFormat="1" ht="18" customHeight="1">
      <c r="A64" s="130"/>
      <c r="B64" s="129"/>
      <c r="C64" s="129"/>
      <c r="D64" s="129"/>
      <c r="E64" s="129"/>
      <c r="F64" s="129"/>
      <c r="G64" s="129"/>
      <c r="H64" s="129"/>
      <c r="I64" s="129"/>
      <c r="J64" s="129"/>
      <c r="K64" s="129"/>
      <c r="L64" s="129"/>
      <c r="M64" s="129"/>
      <c r="N64" s="129"/>
      <c r="O64" s="129"/>
      <c r="P64" s="129"/>
      <c r="Q64" s="129"/>
      <c r="R64" s="129"/>
      <c r="S64" s="129"/>
      <c r="T64" s="129"/>
      <c r="U64" s="129"/>
      <c r="V64" s="129"/>
      <c r="W64" s="129"/>
      <c r="X64" s="142"/>
    </row>
    <row r="65" spans="1:25" s="73" customFormat="1" ht="18" customHeight="1">
      <c r="A65" s="130" t="s">
        <v>109</v>
      </c>
      <c r="B65" s="129"/>
      <c r="C65" s="129"/>
      <c r="D65" s="129"/>
      <c r="E65" s="129"/>
      <c r="F65" s="129"/>
      <c r="G65" s="129"/>
      <c r="H65" s="129"/>
      <c r="I65" s="129"/>
      <c r="J65" s="129"/>
      <c r="K65" s="129"/>
      <c r="L65" s="129"/>
      <c r="M65" s="129"/>
      <c r="N65" s="129"/>
      <c r="O65" s="129"/>
      <c r="P65" s="129"/>
      <c r="Q65" s="129"/>
      <c r="R65" s="129"/>
      <c r="S65" s="129"/>
      <c r="T65" s="129"/>
      <c r="U65" s="129"/>
      <c r="V65" s="129"/>
      <c r="W65" s="129"/>
      <c r="X65" s="129"/>
    </row>
    <row r="66" spans="1:25" s="73" customFormat="1" ht="7.15" customHeight="1">
      <c r="A66" s="130"/>
      <c r="B66" s="129"/>
      <c r="C66" s="129"/>
      <c r="D66" s="129"/>
      <c r="E66" s="129"/>
      <c r="F66" s="129"/>
      <c r="G66" s="129"/>
      <c r="H66" s="129"/>
      <c r="I66" s="129"/>
      <c r="J66" s="129"/>
      <c r="K66" s="129"/>
      <c r="L66" s="129"/>
      <c r="M66" s="129"/>
      <c r="N66" s="129"/>
      <c r="O66" s="129"/>
      <c r="P66" s="129"/>
      <c r="Q66" s="129"/>
      <c r="R66" s="129"/>
      <c r="S66" s="129"/>
      <c r="T66" s="129"/>
      <c r="U66" s="129"/>
      <c r="V66" s="129"/>
      <c r="W66" s="129"/>
      <c r="X66" s="129"/>
    </row>
    <row r="67" spans="1:25" s="73" customFormat="1" ht="18" customHeight="1">
      <c r="A67" s="130" t="s">
        <v>110</v>
      </c>
      <c r="B67" s="129"/>
      <c r="C67" s="129"/>
      <c r="D67" s="129"/>
      <c r="E67" s="129"/>
      <c r="F67" s="129"/>
      <c r="G67" s="129"/>
      <c r="H67" s="129"/>
      <c r="I67" s="129"/>
      <c r="J67" s="129"/>
      <c r="K67" s="129"/>
      <c r="L67" s="129"/>
      <c r="M67" s="129"/>
      <c r="N67" s="129"/>
      <c r="O67" s="129"/>
      <c r="P67" s="129"/>
      <c r="Q67" s="129"/>
      <c r="R67" s="129"/>
      <c r="S67" s="129"/>
      <c r="T67" s="129"/>
      <c r="U67" s="129"/>
      <c r="V67" s="129"/>
      <c r="W67" s="129"/>
      <c r="X67" s="129"/>
    </row>
    <row r="68" spans="1:25" s="73" customFormat="1" ht="18" customHeight="1">
      <c r="A68" s="129"/>
      <c r="B68" s="1004" t="s">
        <v>405</v>
      </c>
      <c r="C68" s="1005"/>
      <c r="D68" s="1005"/>
      <c r="E68" s="1005"/>
      <c r="F68" s="1005"/>
      <c r="G68" s="1005"/>
      <c r="H68" s="1005"/>
      <c r="I68" s="1005"/>
      <c r="J68" s="1005"/>
      <c r="K68" s="1005"/>
      <c r="L68" s="1005"/>
      <c r="M68" s="1005"/>
      <c r="N68" s="1005"/>
      <c r="O68" s="1005"/>
      <c r="P68" s="1005"/>
      <c r="Q68" s="1005"/>
      <c r="R68" s="1005"/>
      <c r="S68" s="1005"/>
      <c r="T68" s="1005"/>
      <c r="U68" s="1005"/>
      <c r="V68" s="1005"/>
      <c r="W68" s="1006"/>
      <c r="X68" s="129"/>
      <c r="Y68" s="74"/>
    </row>
    <row r="69" spans="1:25" s="73" customFormat="1" ht="18" customHeight="1">
      <c r="A69" s="129"/>
      <c r="B69" s="1004" t="s">
        <v>111</v>
      </c>
      <c r="C69" s="1020"/>
      <c r="D69" s="1020"/>
      <c r="E69" s="1020"/>
      <c r="F69" s="1020"/>
      <c r="G69" s="1020"/>
      <c r="H69" s="1020"/>
      <c r="I69" s="1020"/>
      <c r="J69" s="1020"/>
      <c r="K69" s="1016"/>
      <c r="L69" s="143"/>
      <c r="M69" s="1021" t="s">
        <v>461</v>
      </c>
      <c r="N69" s="1022"/>
      <c r="O69" s="1023"/>
      <c r="P69" s="1155" t="s">
        <v>462</v>
      </c>
      <c r="Q69" s="1216"/>
      <c r="R69" s="1216"/>
      <c r="S69" s="1217"/>
      <c r="T69" s="1155" t="s">
        <v>463</v>
      </c>
      <c r="U69" s="1216"/>
      <c r="V69" s="1216"/>
      <c r="W69" s="1217"/>
      <c r="X69" s="129"/>
      <c r="Y69" s="74"/>
    </row>
    <row r="70" spans="1:25" s="73" customFormat="1" ht="45" customHeight="1">
      <c r="A70" s="129"/>
      <c r="B70" s="1071" t="s">
        <v>112</v>
      </c>
      <c r="C70" s="1072"/>
      <c r="D70" s="1072"/>
      <c r="E70" s="1015" t="s">
        <v>113</v>
      </c>
      <c r="F70" s="1016"/>
      <c r="G70" s="144"/>
      <c r="H70" s="1017" t="s">
        <v>116</v>
      </c>
      <c r="I70" s="1018"/>
      <c r="J70" s="1017" t="s">
        <v>117</v>
      </c>
      <c r="K70" s="1019"/>
      <c r="L70" s="143"/>
      <c r="M70" s="1024"/>
      <c r="N70" s="1024"/>
      <c r="O70" s="1025"/>
      <c r="P70" s="1218"/>
      <c r="Q70" s="1219"/>
      <c r="R70" s="1219"/>
      <c r="S70" s="1220"/>
      <c r="T70" s="1218"/>
      <c r="U70" s="1219"/>
      <c r="V70" s="1219"/>
      <c r="W70" s="1220"/>
      <c r="X70" s="129"/>
      <c r="Y70" s="74"/>
    </row>
    <row r="71" spans="1:25" s="73" customFormat="1" ht="18" customHeight="1">
      <c r="A71" s="129"/>
      <c r="B71" s="1237"/>
      <c r="C71" s="1237"/>
      <c r="D71" s="1237"/>
      <c r="E71" s="1026"/>
      <c r="F71" s="1027"/>
      <c r="G71" s="363"/>
      <c r="H71" s="1028"/>
      <c r="I71" s="1029"/>
      <c r="J71" s="1030"/>
      <c r="K71" s="1029"/>
      <c r="L71" s="364"/>
      <c r="M71" s="1213">
        <v>10000</v>
      </c>
      <c r="N71" s="1214"/>
      <c r="O71" s="1215"/>
      <c r="P71" s="1026">
        <f>ROUNDDOWN((B71+E71)*M71/1000,0)</f>
        <v>0</v>
      </c>
      <c r="Q71" s="1205"/>
      <c r="R71" s="1205"/>
      <c r="S71" s="1027"/>
      <c r="T71" s="1206">
        <f>SUM(P71:S72)</f>
        <v>0</v>
      </c>
      <c r="U71" s="1207"/>
      <c r="V71" s="1207"/>
      <c r="W71" s="1208"/>
      <c r="X71" s="129"/>
      <c r="Y71" s="74"/>
    </row>
    <row r="72" spans="1:25" s="73" customFormat="1" ht="18" customHeight="1">
      <c r="A72" s="129"/>
      <c r="B72" s="1198"/>
      <c r="C72" s="1198"/>
      <c r="D72" s="1198"/>
      <c r="E72" s="1028"/>
      <c r="F72" s="1029"/>
      <c r="G72" s="363"/>
      <c r="H72" s="1199"/>
      <c r="I72" s="1200"/>
      <c r="J72" s="1193"/>
      <c r="K72" s="1200"/>
      <c r="L72" s="365"/>
      <c r="M72" s="1201">
        <v>14000</v>
      </c>
      <c r="N72" s="1202"/>
      <c r="O72" s="1203"/>
      <c r="P72" s="1199">
        <f>ROUNDDOWN((H72+J72)*M72/1000,0)</f>
        <v>0</v>
      </c>
      <c r="Q72" s="1204"/>
      <c r="R72" s="1204"/>
      <c r="S72" s="1200"/>
      <c r="T72" s="1209"/>
      <c r="U72" s="1210"/>
      <c r="V72" s="1210"/>
      <c r="W72" s="1211"/>
      <c r="X72" s="129"/>
      <c r="Y72" s="79"/>
    </row>
    <row r="73" spans="1:25" s="73" customFormat="1" ht="16.149999999999999" customHeight="1">
      <c r="A73" s="130"/>
      <c r="B73" s="1033" t="s">
        <v>458</v>
      </c>
      <c r="C73" s="1033"/>
      <c r="D73" s="1033"/>
      <c r="E73" s="1033"/>
      <c r="F73" s="1033"/>
      <c r="G73" s="1033"/>
      <c r="H73" s="1033"/>
      <c r="I73" s="1033"/>
      <c r="J73" s="1033"/>
      <c r="K73" s="1033"/>
      <c r="L73" s="1033"/>
      <c r="M73" s="1033"/>
      <c r="N73" s="1033"/>
      <c r="O73" s="1033"/>
      <c r="P73" s="1033"/>
      <c r="Q73" s="1033"/>
      <c r="R73" s="1033"/>
      <c r="S73" s="1033"/>
      <c r="T73" s="1033"/>
      <c r="U73" s="1033"/>
      <c r="V73" s="1033"/>
      <c r="W73" s="1033"/>
      <c r="X73" s="1033"/>
    </row>
    <row r="74" spans="1:25" s="73" customFormat="1" ht="16.149999999999999" customHeight="1">
      <c r="A74" s="130"/>
      <c r="B74" s="1033" t="s">
        <v>459</v>
      </c>
      <c r="C74" s="1033"/>
      <c r="D74" s="1033"/>
      <c r="E74" s="1033"/>
      <c r="F74" s="1033"/>
      <c r="G74" s="1033"/>
      <c r="H74" s="1033"/>
      <c r="I74" s="1033"/>
      <c r="J74" s="1033"/>
      <c r="K74" s="1033"/>
      <c r="L74" s="1033"/>
      <c r="M74" s="1033"/>
      <c r="N74" s="1033"/>
      <c r="O74" s="1033"/>
      <c r="P74" s="1033"/>
      <c r="Q74" s="1033"/>
      <c r="R74" s="1033"/>
      <c r="S74" s="1033"/>
      <c r="T74" s="1033"/>
      <c r="U74" s="1033"/>
      <c r="V74" s="1033"/>
      <c r="W74" s="1033"/>
      <c r="X74" s="1033"/>
    </row>
    <row r="75" spans="1:25" s="73" customFormat="1" ht="12" customHeight="1">
      <c r="A75" s="130"/>
      <c r="B75" s="129"/>
      <c r="C75" s="129"/>
      <c r="D75" s="129"/>
      <c r="E75" s="129"/>
      <c r="F75" s="129"/>
      <c r="G75" s="129"/>
      <c r="H75" s="129"/>
      <c r="I75" s="129"/>
      <c r="J75" s="129"/>
      <c r="K75" s="129"/>
      <c r="L75" s="129"/>
      <c r="M75" s="129"/>
      <c r="N75" s="129"/>
      <c r="O75" s="129"/>
      <c r="P75" s="129"/>
      <c r="Q75" s="129"/>
      <c r="R75" s="129"/>
      <c r="S75" s="129"/>
      <c r="T75" s="129"/>
      <c r="U75" s="129"/>
      <c r="V75" s="129"/>
      <c r="W75" s="129"/>
      <c r="X75" s="129"/>
    </row>
    <row r="76" spans="1:25" s="73" customFormat="1" ht="18" customHeight="1">
      <c r="A76" s="130" t="s">
        <v>114</v>
      </c>
      <c r="B76" s="129"/>
      <c r="C76" s="129"/>
      <c r="D76" s="129"/>
      <c r="E76" s="129"/>
      <c r="F76" s="129"/>
      <c r="G76" s="129"/>
      <c r="H76" s="129"/>
      <c r="I76" s="129"/>
      <c r="J76" s="129"/>
      <c r="K76" s="129"/>
      <c r="L76" s="129"/>
      <c r="M76" s="129"/>
      <c r="N76" s="129"/>
      <c r="O76" s="129"/>
      <c r="P76" s="129"/>
      <c r="Q76" s="129"/>
      <c r="R76" s="129"/>
      <c r="S76" s="129"/>
      <c r="T76" s="129"/>
      <c r="U76" s="129"/>
      <c r="V76" s="129"/>
      <c r="W76" s="129"/>
      <c r="X76" s="129"/>
    </row>
    <row r="77" spans="1:25" s="73" customFormat="1" ht="18" customHeight="1">
      <c r="A77" s="129"/>
      <c r="B77" s="1004" t="s">
        <v>115</v>
      </c>
      <c r="C77" s="1005"/>
      <c r="D77" s="1005"/>
      <c r="E77" s="1005"/>
      <c r="F77" s="1005"/>
      <c r="G77" s="1005"/>
      <c r="H77" s="1005"/>
      <c r="I77" s="1005"/>
      <c r="J77" s="1005"/>
      <c r="K77" s="1005"/>
      <c r="L77" s="1005"/>
      <c r="M77" s="1005"/>
      <c r="N77" s="1005"/>
      <c r="O77" s="1005"/>
      <c r="P77" s="1005"/>
      <c r="Q77" s="1005"/>
      <c r="R77" s="1005"/>
      <c r="S77" s="1005"/>
      <c r="T77" s="1005"/>
      <c r="U77" s="1005"/>
      <c r="V77" s="1005"/>
      <c r="W77" s="1006"/>
      <c r="X77" s="129"/>
      <c r="Y77" s="74"/>
    </row>
    <row r="78" spans="1:25" s="73" customFormat="1" ht="18" customHeight="1">
      <c r="A78" s="129"/>
      <c r="B78" s="1072" t="s">
        <v>111</v>
      </c>
      <c r="C78" s="1072"/>
      <c r="D78" s="1072"/>
      <c r="E78" s="1072"/>
      <c r="F78" s="1072"/>
      <c r="G78" s="1072"/>
      <c r="H78" s="1072"/>
      <c r="I78" s="1155" t="s">
        <v>461</v>
      </c>
      <c r="J78" s="1158"/>
      <c r="K78" s="1158"/>
      <c r="L78" s="1158"/>
      <c r="M78" s="1159"/>
      <c r="N78" s="1224" t="s">
        <v>462</v>
      </c>
      <c r="O78" s="1113"/>
      <c r="P78" s="1113"/>
      <c r="Q78" s="1113"/>
      <c r="R78" s="1113"/>
      <c r="S78" s="1155" t="s">
        <v>463</v>
      </c>
      <c r="T78" s="1158"/>
      <c r="U78" s="1158"/>
      <c r="V78" s="1158"/>
      <c r="W78" s="1159"/>
      <c r="X78" s="129"/>
      <c r="Y78" s="74"/>
    </row>
    <row r="79" spans="1:25" s="73" customFormat="1" ht="36" customHeight="1">
      <c r="A79" s="129"/>
      <c r="B79" s="1226" t="s">
        <v>116</v>
      </c>
      <c r="C79" s="1005"/>
      <c r="D79" s="1006"/>
      <c r="E79" s="1015" t="s">
        <v>117</v>
      </c>
      <c r="F79" s="1145"/>
      <c r="G79" s="1145"/>
      <c r="H79" s="1146"/>
      <c r="I79" s="1221"/>
      <c r="J79" s="1222"/>
      <c r="K79" s="1222"/>
      <c r="L79" s="1222"/>
      <c r="M79" s="1223"/>
      <c r="N79" s="1034"/>
      <c r="O79" s="1034"/>
      <c r="P79" s="1034"/>
      <c r="Q79" s="1034"/>
      <c r="R79" s="1034"/>
      <c r="S79" s="1165"/>
      <c r="T79" s="1225"/>
      <c r="U79" s="1225"/>
      <c r="V79" s="1225"/>
      <c r="W79" s="1167"/>
      <c r="X79" s="129"/>
      <c r="Y79" s="74"/>
    </row>
    <row r="80" spans="1:25" s="73" customFormat="1" ht="18" customHeight="1">
      <c r="A80" s="129"/>
      <c r="B80" s="1010"/>
      <c r="C80" s="1010"/>
      <c r="D80" s="1010"/>
      <c r="E80" s="1010"/>
      <c r="F80" s="1010"/>
      <c r="G80" s="1010"/>
      <c r="H80" s="1010"/>
      <c r="I80" s="1190">
        <v>6000</v>
      </c>
      <c r="J80" s="1191"/>
      <c r="K80" s="1191"/>
      <c r="L80" s="1191"/>
      <c r="M80" s="1191"/>
      <c r="N80" s="1192">
        <f>ROUNDDOWN((B80+E80)*I80/1000,0)</f>
        <v>0</v>
      </c>
      <c r="O80" s="1192"/>
      <c r="P80" s="1192"/>
      <c r="Q80" s="1192"/>
      <c r="R80" s="1192"/>
      <c r="S80" s="1193">
        <f>N80</f>
        <v>0</v>
      </c>
      <c r="T80" s="1194"/>
      <c r="U80" s="1194"/>
      <c r="V80" s="1194"/>
      <c r="W80" s="1195"/>
      <c r="X80" s="129"/>
      <c r="Y80" s="74"/>
    </row>
    <row r="81" spans="1:24" s="73" customFormat="1" ht="16.149999999999999" customHeight="1">
      <c r="A81" s="130"/>
      <c r="B81" s="1033" t="s">
        <v>458</v>
      </c>
      <c r="C81" s="1033"/>
      <c r="D81" s="1033"/>
      <c r="E81" s="1033"/>
      <c r="F81" s="1033"/>
      <c r="G81" s="1033"/>
      <c r="H81" s="1033"/>
      <c r="I81" s="1033"/>
      <c r="J81" s="1033"/>
      <c r="K81" s="1033"/>
      <c r="L81" s="1033"/>
      <c r="M81" s="1033"/>
      <c r="N81" s="1033"/>
      <c r="O81" s="1033"/>
      <c r="P81" s="1033"/>
      <c r="Q81" s="1033"/>
      <c r="R81" s="1033"/>
      <c r="S81" s="1033"/>
      <c r="T81" s="1033"/>
      <c r="U81" s="1033"/>
      <c r="V81" s="1033"/>
      <c r="W81" s="1033"/>
      <c r="X81" s="1033"/>
    </row>
    <row r="82" spans="1:24" s="73" customFormat="1" ht="16.149999999999999" customHeight="1">
      <c r="A82" s="130"/>
      <c r="B82" s="1033" t="s">
        <v>459</v>
      </c>
      <c r="C82" s="1033"/>
      <c r="D82" s="1033"/>
      <c r="E82" s="1033"/>
      <c r="F82" s="1033"/>
      <c r="G82" s="1033"/>
      <c r="H82" s="1033"/>
      <c r="I82" s="1033"/>
      <c r="J82" s="1033"/>
      <c r="K82" s="1033"/>
      <c r="L82" s="1033"/>
      <c r="M82" s="1033"/>
      <c r="N82" s="1033"/>
      <c r="O82" s="1033"/>
      <c r="P82" s="1033"/>
      <c r="Q82" s="1033"/>
      <c r="R82" s="1033"/>
      <c r="S82" s="1033"/>
      <c r="T82" s="1033"/>
      <c r="U82" s="1033"/>
      <c r="V82" s="1033"/>
      <c r="W82" s="1033"/>
      <c r="X82" s="1033"/>
    </row>
    <row r="83" spans="1:24" s="73" customFormat="1" ht="18" customHeight="1">
      <c r="A83" s="130"/>
      <c r="B83" s="129"/>
      <c r="C83" s="129"/>
      <c r="D83" s="129"/>
      <c r="E83" s="129"/>
      <c r="F83" s="129"/>
      <c r="G83" s="129"/>
      <c r="H83" s="129"/>
      <c r="I83" s="129"/>
      <c r="J83" s="129"/>
      <c r="K83" s="129"/>
      <c r="L83" s="129"/>
      <c r="M83" s="129"/>
      <c r="N83" s="129"/>
      <c r="O83" s="129"/>
      <c r="P83" s="129"/>
      <c r="Q83" s="129"/>
      <c r="R83" s="129"/>
      <c r="S83" s="129"/>
      <c r="T83" s="129"/>
      <c r="U83" s="129"/>
      <c r="V83" s="129"/>
      <c r="W83" s="129"/>
      <c r="X83" s="129"/>
    </row>
    <row r="84" spans="1:24" s="73" customFormat="1" ht="18" customHeight="1">
      <c r="A84" s="130" t="s">
        <v>460</v>
      </c>
      <c r="B84" s="129"/>
      <c r="C84" s="129"/>
      <c r="D84" s="129"/>
      <c r="E84" s="129"/>
      <c r="F84" s="129"/>
      <c r="G84" s="129"/>
      <c r="H84" s="129"/>
      <c r="I84" s="129"/>
      <c r="J84" s="129"/>
      <c r="K84" s="129"/>
      <c r="L84" s="129"/>
      <c r="M84" s="129"/>
      <c r="N84" s="129"/>
      <c r="O84" s="129"/>
      <c r="P84" s="129"/>
      <c r="Q84" s="129"/>
      <c r="R84" s="129"/>
      <c r="S84" s="129"/>
      <c r="T84" s="129"/>
      <c r="U84" s="129"/>
      <c r="V84" s="129"/>
      <c r="W84" s="129"/>
      <c r="X84" s="129"/>
    </row>
    <row r="85" spans="1:24" s="73" customFormat="1" ht="18" customHeight="1">
      <c r="A85" s="129"/>
      <c r="B85" s="1004" t="s">
        <v>465</v>
      </c>
      <c r="C85" s="1005"/>
      <c r="D85" s="1005"/>
      <c r="E85" s="1005"/>
      <c r="F85" s="1005"/>
      <c r="G85" s="1005"/>
      <c r="H85" s="1005"/>
      <c r="I85" s="1005"/>
      <c r="J85" s="1005"/>
      <c r="K85" s="1005"/>
      <c r="L85" s="1005"/>
      <c r="M85" s="1005"/>
      <c r="N85" s="1005"/>
      <c r="O85" s="1005"/>
      <c r="P85" s="1005"/>
      <c r="Q85" s="1005"/>
      <c r="R85" s="1005"/>
      <c r="S85" s="1005"/>
      <c r="T85" s="1005"/>
      <c r="U85" s="287"/>
      <c r="V85" s="288"/>
      <c r="W85" s="288"/>
      <c r="X85" s="129"/>
    </row>
    <row r="86" spans="1:24" s="73" customFormat="1" ht="18" customHeight="1">
      <c r="A86" s="129"/>
      <c r="B86" s="1161" t="s">
        <v>111</v>
      </c>
      <c r="C86" s="1162"/>
      <c r="D86" s="1162"/>
      <c r="E86" s="1162"/>
      <c r="F86" s="1162"/>
      <c r="G86" s="1162"/>
      <c r="H86" s="1162"/>
      <c r="I86" s="1162"/>
      <c r="J86" s="1163"/>
      <c r="K86" s="1155" t="s">
        <v>469</v>
      </c>
      <c r="L86" s="1164"/>
      <c r="M86" s="1159"/>
      <c r="N86" s="1155" t="s">
        <v>462</v>
      </c>
      <c r="O86" s="1156"/>
      <c r="P86" s="1155" t="s">
        <v>470</v>
      </c>
      <c r="Q86" s="1164"/>
      <c r="R86" s="1159"/>
      <c r="S86" s="1196" t="s">
        <v>471</v>
      </c>
      <c r="T86" s="1155"/>
      <c r="U86" s="289"/>
      <c r="V86" s="290"/>
      <c r="W86" s="291"/>
      <c r="X86" s="129"/>
    </row>
    <row r="87" spans="1:24" s="73" customFormat="1" ht="36" customHeight="1">
      <c r="A87" s="129"/>
      <c r="B87" s="1153" t="s">
        <v>101</v>
      </c>
      <c r="C87" s="1154"/>
      <c r="D87" s="1155" t="s">
        <v>118</v>
      </c>
      <c r="E87" s="1156"/>
      <c r="F87" s="1157" t="s">
        <v>102</v>
      </c>
      <c r="G87" s="1158"/>
      <c r="H87" s="1159"/>
      <c r="I87" s="1155" t="s">
        <v>103</v>
      </c>
      <c r="J87" s="1156"/>
      <c r="K87" s="1165"/>
      <c r="L87" s="1166"/>
      <c r="M87" s="1167"/>
      <c r="N87" s="1168"/>
      <c r="O87" s="1169"/>
      <c r="P87" s="1165"/>
      <c r="Q87" s="1166"/>
      <c r="R87" s="1167"/>
      <c r="S87" s="1197"/>
      <c r="T87" s="1168"/>
      <c r="U87" s="292"/>
      <c r="V87" s="291"/>
      <c r="W87" s="291"/>
      <c r="X87" s="129"/>
    </row>
    <row r="88" spans="1:24" s="73" customFormat="1" ht="18" customHeight="1">
      <c r="A88" s="129"/>
      <c r="B88" s="1173"/>
      <c r="C88" s="1174"/>
      <c r="D88" s="1173"/>
      <c r="E88" s="1174"/>
      <c r="F88" s="1173"/>
      <c r="G88" s="1175"/>
      <c r="H88" s="1174"/>
      <c r="I88" s="1173"/>
      <c r="J88" s="1174"/>
      <c r="K88" s="1147">
        <v>10000</v>
      </c>
      <c r="L88" s="1148"/>
      <c r="M88" s="1149"/>
      <c r="N88" s="1031">
        <f>ROUNDDOWN((B88+D88+F88+I88)*K88/1000,0)</f>
        <v>0</v>
      </c>
      <c r="O88" s="1032"/>
      <c r="P88" s="1181">
        <f>N88+N89+N90</f>
        <v>0</v>
      </c>
      <c r="Q88" s="1182"/>
      <c r="R88" s="1183"/>
      <c r="S88" s="1035">
        <f>IF(P88&lt;U88,P88,U88)</f>
        <v>0</v>
      </c>
      <c r="T88" s="1036"/>
      <c r="U88" s="295">
        <v>1000000</v>
      </c>
      <c r="V88" s="294"/>
      <c r="W88" s="294"/>
      <c r="X88" s="129"/>
    </row>
    <row r="89" spans="1:24" s="73" customFormat="1" ht="18" customHeight="1">
      <c r="A89" s="129"/>
      <c r="B89" s="1173"/>
      <c r="C89" s="1174"/>
      <c r="D89" s="1173"/>
      <c r="E89" s="1174"/>
      <c r="F89" s="1173"/>
      <c r="G89" s="1175"/>
      <c r="H89" s="1174"/>
      <c r="I89" s="1176"/>
      <c r="J89" s="1177"/>
      <c r="K89" s="1178">
        <v>4000</v>
      </c>
      <c r="L89" s="1179"/>
      <c r="M89" s="1180"/>
      <c r="N89" s="1031">
        <f>ROUNDDOWN((B89+D89+F89+I89)*K89/1000,0)</f>
        <v>0</v>
      </c>
      <c r="O89" s="1032"/>
      <c r="P89" s="1184"/>
      <c r="Q89" s="1185"/>
      <c r="R89" s="1186"/>
      <c r="S89" s="1037"/>
      <c r="T89" s="1038"/>
      <c r="U89" s="293"/>
      <c r="V89" s="294"/>
      <c r="W89" s="294"/>
      <c r="X89" s="129"/>
    </row>
    <row r="90" spans="1:24" s="73" customFormat="1" ht="18" customHeight="1">
      <c r="A90" s="129"/>
      <c r="B90" s="1173"/>
      <c r="C90" s="1174"/>
      <c r="D90" s="1173"/>
      <c r="E90" s="1174"/>
      <c r="F90" s="1173"/>
      <c r="G90" s="1175"/>
      <c r="H90" s="1174"/>
      <c r="I90" s="1176"/>
      <c r="J90" s="1177"/>
      <c r="K90" s="1178">
        <v>1000</v>
      </c>
      <c r="L90" s="1179"/>
      <c r="M90" s="1180"/>
      <c r="N90" s="1031">
        <f>ROUNDDOWN((B90+D90+F90+I90)*K90/1000,0)</f>
        <v>0</v>
      </c>
      <c r="O90" s="1032"/>
      <c r="P90" s="1187"/>
      <c r="Q90" s="1188"/>
      <c r="R90" s="1189"/>
      <c r="S90" s="1039"/>
      <c r="T90" s="1040"/>
      <c r="U90" s="293"/>
      <c r="V90" s="294"/>
      <c r="W90" s="294"/>
      <c r="X90" s="129"/>
    </row>
    <row r="91" spans="1:24" s="73" customFormat="1" ht="15" customHeight="1">
      <c r="A91" s="130"/>
      <c r="B91" s="1033" t="s">
        <v>458</v>
      </c>
      <c r="C91" s="1033"/>
      <c r="D91" s="1033"/>
      <c r="E91" s="1033"/>
      <c r="F91" s="1033"/>
      <c r="G91" s="1033"/>
      <c r="H91" s="1033"/>
      <c r="I91" s="1033"/>
      <c r="J91" s="1033"/>
      <c r="K91" s="1033"/>
      <c r="L91" s="1033"/>
      <c r="M91" s="1033"/>
      <c r="N91" s="1033"/>
      <c r="O91" s="1033"/>
      <c r="P91" s="1033"/>
      <c r="Q91" s="1033"/>
      <c r="R91" s="1033"/>
      <c r="S91" s="1033"/>
      <c r="T91" s="1033"/>
      <c r="U91" s="1033"/>
      <c r="V91" s="1033"/>
      <c r="W91" s="1033"/>
      <c r="X91" s="1033"/>
    </row>
    <row r="92" spans="1:24" s="73" customFormat="1" ht="32.25" customHeight="1">
      <c r="A92" s="130"/>
      <c r="B92" s="1033" t="s">
        <v>464</v>
      </c>
      <c r="C92" s="1033"/>
      <c r="D92" s="1033"/>
      <c r="E92" s="1033"/>
      <c r="F92" s="1033"/>
      <c r="G92" s="1033"/>
      <c r="H92" s="1033"/>
      <c r="I92" s="1033"/>
      <c r="J92" s="1033"/>
      <c r="K92" s="1033"/>
      <c r="L92" s="1033"/>
      <c r="M92" s="1033"/>
      <c r="N92" s="1033"/>
      <c r="O92" s="1033"/>
      <c r="P92" s="1033"/>
      <c r="Q92" s="1033"/>
      <c r="R92" s="1033"/>
      <c r="S92" s="1033"/>
      <c r="T92" s="1033"/>
      <c r="U92" s="1033"/>
      <c r="V92" s="1033"/>
      <c r="W92" s="1033"/>
      <c r="X92" s="1033"/>
    </row>
    <row r="93" spans="1:24" s="73" customFormat="1" ht="15" customHeight="1">
      <c r="A93" s="130"/>
      <c r="B93" s="1033"/>
      <c r="C93" s="1033"/>
      <c r="D93" s="1033"/>
      <c r="E93" s="1033"/>
      <c r="F93" s="1033"/>
      <c r="G93" s="1033"/>
      <c r="H93" s="1033"/>
      <c r="I93" s="1033"/>
      <c r="J93" s="1033"/>
      <c r="K93" s="1033"/>
      <c r="L93" s="1033"/>
      <c r="M93" s="1033"/>
      <c r="N93" s="1033"/>
      <c r="O93" s="1033"/>
      <c r="P93" s="1033"/>
      <c r="Q93" s="1033"/>
      <c r="R93" s="1033"/>
      <c r="S93" s="1033"/>
      <c r="T93" s="1033"/>
      <c r="U93" s="1033"/>
      <c r="V93" s="1033"/>
      <c r="W93" s="1033"/>
      <c r="X93" s="1033"/>
    </row>
    <row r="94" spans="1:24" s="73" customFormat="1" ht="18" customHeight="1">
      <c r="A94" s="130"/>
      <c r="B94" s="129"/>
      <c r="C94" s="129"/>
      <c r="D94" s="129"/>
      <c r="E94" s="129"/>
      <c r="F94" s="129"/>
      <c r="G94" s="129"/>
      <c r="H94" s="129"/>
      <c r="I94" s="129"/>
      <c r="J94" s="129"/>
      <c r="K94" s="129"/>
      <c r="L94" s="129"/>
      <c r="M94" s="129"/>
      <c r="N94" s="129"/>
      <c r="O94" s="129"/>
      <c r="P94" s="129"/>
      <c r="Q94" s="129"/>
      <c r="R94" s="129"/>
      <c r="S94" s="129"/>
      <c r="T94" s="129"/>
      <c r="U94" s="129"/>
      <c r="V94" s="129"/>
      <c r="W94" s="129"/>
      <c r="X94" s="129"/>
    </row>
    <row r="95" spans="1:24" s="73" customFormat="1" ht="18" customHeight="1">
      <c r="A95" s="130" t="s">
        <v>472</v>
      </c>
      <c r="B95" s="129"/>
      <c r="C95" s="129"/>
      <c r="D95" s="129"/>
      <c r="E95" s="129"/>
      <c r="F95" s="129"/>
      <c r="G95" s="129"/>
      <c r="H95" s="129"/>
      <c r="I95" s="129"/>
      <c r="J95" s="129"/>
      <c r="K95" s="129"/>
      <c r="L95" s="129"/>
      <c r="M95" s="129"/>
      <c r="N95" s="129"/>
      <c r="O95" s="129"/>
      <c r="P95" s="129"/>
      <c r="Q95" s="129"/>
      <c r="R95" s="129"/>
      <c r="S95" s="129"/>
      <c r="T95" s="129"/>
      <c r="U95" s="129"/>
      <c r="V95" s="129"/>
      <c r="W95" s="129"/>
      <c r="X95" s="129"/>
    </row>
    <row r="96" spans="1:24" s="73" customFormat="1" ht="18" customHeight="1">
      <c r="A96" s="130"/>
      <c r="B96" s="1034" t="s">
        <v>735</v>
      </c>
      <c r="C96" s="1034"/>
      <c r="D96" s="1034"/>
      <c r="E96" s="1034"/>
      <c r="F96" s="1034"/>
      <c r="G96" s="145"/>
      <c r="H96" s="1034" t="s">
        <v>473</v>
      </c>
      <c r="I96" s="1034"/>
      <c r="J96" s="1034"/>
      <c r="K96" s="997" t="s">
        <v>347</v>
      </c>
      <c r="L96" s="997"/>
      <c r="M96" s="997"/>
      <c r="N96" s="997"/>
      <c r="O96" s="997"/>
      <c r="P96" s="997"/>
      <c r="Q96" s="997"/>
      <c r="R96" s="997"/>
      <c r="S96" s="129"/>
      <c r="T96" s="129"/>
      <c r="U96" s="129"/>
      <c r="V96" s="129"/>
      <c r="W96" s="129"/>
      <c r="X96" s="129"/>
    </row>
    <row r="97" spans="1:24" s="73" customFormat="1" ht="18" customHeight="1">
      <c r="A97" s="130"/>
      <c r="B97" s="995" t="s">
        <v>119</v>
      </c>
      <c r="C97" s="995"/>
      <c r="D97" s="995"/>
      <c r="E97" s="995"/>
      <c r="F97" s="995"/>
      <c r="G97" s="424"/>
      <c r="H97" s="995"/>
      <c r="I97" s="995"/>
      <c r="J97" s="995"/>
      <c r="K97" s="996">
        <v>20000</v>
      </c>
      <c r="L97" s="996"/>
      <c r="M97" s="996"/>
      <c r="N97" s="996"/>
      <c r="O97" s="996"/>
      <c r="P97" s="996"/>
      <c r="Q97" s="996"/>
      <c r="R97" s="996"/>
      <c r="S97" s="129"/>
      <c r="T97" s="129"/>
      <c r="U97" s="129"/>
      <c r="V97" s="129"/>
      <c r="W97" s="129"/>
      <c r="X97" s="129"/>
    </row>
    <row r="98" spans="1:24" s="73" customFormat="1" ht="18" customHeight="1">
      <c r="A98" s="130"/>
      <c r="B98" s="995" t="s">
        <v>119</v>
      </c>
      <c r="C98" s="995"/>
      <c r="D98" s="995"/>
      <c r="E98" s="995"/>
      <c r="F98" s="995"/>
      <c r="G98" s="424"/>
      <c r="H98" s="995"/>
      <c r="I98" s="995"/>
      <c r="J98" s="995"/>
      <c r="K98" s="996">
        <v>100000</v>
      </c>
      <c r="L98" s="996"/>
      <c r="M98" s="996"/>
      <c r="N98" s="996"/>
      <c r="O98" s="996"/>
      <c r="P98" s="996"/>
      <c r="Q98" s="996"/>
      <c r="R98" s="996"/>
      <c r="S98" s="129"/>
      <c r="T98" s="129"/>
      <c r="U98" s="129"/>
      <c r="V98" s="129"/>
      <c r="W98" s="129"/>
      <c r="X98" s="129"/>
    </row>
    <row r="99" spans="1:24" s="73" customFormat="1" ht="18" customHeight="1">
      <c r="A99" s="130"/>
      <c r="B99" s="995"/>
      <c r="C99" s="995"/>
      <c r="D99" s="995"/>
      <c r="E99" s="995"/>
      <c r="F99" s="995"/>
      <c r="G99" s="424"/>
      <c r="H99" s="995"/>
      <c r="I99" s="995"/>
      <c r="J99" s="995"/>
      <c r="K99" s="996"/>
      <c r="L99" s="996"/>
      <c r="M99" s="996"/>
      <c r="N99" s="996"/>
      <c r="O99" s="996"/>
      <c r="P99" s="996"/>
      <c r="Q99" s="996"/>
      <c r="R99" s="996"/>
      <c r="S99" s="129"/>
      <c r="T99" s="129"/>
      <c r="U99" s="129"/>
      <c r="V99" s="129"/>
      <c r="W99" s="129"/>
      <c r="X99" s="129"/>
    </row>
    <row r="100" spans="1:24" s="73" customFormat="1" ht="18" customHeight="1">
      <c r="A100" s="130"/>
      <c r="B100" s="995"/>
      <c r="C100" s="995"/>
      <c r="D100" s="995"/>
      <c r="E100" s="995"/>
      <c r="F100" s="995"/>
      <c r="G100" s="424"/>
      <c r="H100" s="995"/>
      <c r="I100" s="995"/>
      <c r="J100" s="995"/>
      <c r="K100" s="996"/>
      <c r="L100" s="996"/>
      <c r="M100" s="996"/>
      <c r="N100" s="996"/>
      <c r="O100" s="996"/>
      <c r="P100" s="996"/>
      <c r="Q100" s="996"/>
      <c r="R100" s="996"/>
      <c r="S100" s="129"/>
      <c r="T100" s="129"/>
      <c r="U100" s="129"/>
      <c r="V100" s="129"/>
      <c r="W100" s="129"/>
      <c r="X100" s="129"/>
    </row>
    <row r="101" spans="1:24" s="73" customFormat="1" ht="18" customHeight="1">
      <c r="A101" s="130"/>
      <c r="B101" s="995"/>
      <c r="C101" s="995"/>
      <c r="D101" s="995"/>
      <c r="E101" s="995"/>
      <c r="F101" s="995"/>
      <c r="G101" s="424"/>
      <c r="H101" s="995"/>
      <c r="I101" s="995"/>
      <c r="J101" s="995"/>
      <c r="K101" s="996"/>
      <c r="L101" s="996"/>
      <c r="M101" s="996"/>
      <c r="N101" s="996"/>
      <c r="O101" s="996"/>
      <c r="P101" s="996"/>
      <c r="Q101" s="996"/>
      <c r="R101" s="996"/>
      <c r="S101" s="129"/>
      <c r="T101" s="129"/>
      <c r="U101" s="129"/>
      <c r="V101" s="129"/>
      <c r="W101" s="129"/>
      <c r="X101" s="129"/>
    </row>
    <row r="102" spans="1:24" s="73" customFormat="1" ht="18" customHeight="1">
      <c r="A102" s="130"/>
      <c r="B102" s="1306" t="s">
        <v>731</v>
      </c>
      <c r="C102" s="1307"/>
      <c r="D102" s="1307"/>
      <c r="E102" s="1307"/>
      <c r="F102" s="1307"/>
      <c r="G102" s="1307"/>
      <c r="H102" s="1307"/>
      <c r="I102" s="1307"/>
      <c r="J102" s="1307"/>
      <c r="K102" s="1307"/>
      <c r="L102" s="1307"/>
      <c r="M102" s="1307"/>
      <c r="N102" s="1307"/>
      <c r="O102" s="1307"/>
      <c r="P102" s="1307"/>
      <c r="Q102" s="1307"/>
      <c r="R102" s="1308"/>
      <c r="S102" s="129"/>
      <c r="T102" s="129"/>
      <c r="U102" s="129"/>
      <c r="V102" s="129"/>
      <c r="W102" s="129"/>
      <c r="X102" s="129"/>
    </row>
    <row r="103" spans="1:24" s="73" customFormat="1" ht="24" customHeight="1">
      <c r="A103" s="130"/>
      <c r="B103" s="1001">
        <f>COUNTIFS($B$97:$H$101,"&lt;&gt;")</f>
        <v>2</v>
      </c>
      <c r="C103" s="1002"/>
      <c r="D103" s="1002"/>
      <c r="E103" s="1002"/>
      <c r="F103" s="1002"/>
      <c r="G103" s="1002"/>
      <c r="H103" s="1002"/>
      <c r="I103" s="1002"/>
      <c r="J103" s="1003"/>
      <c r="K103" s="1010">
        <f>SUM(K97:R101)</f>
        <v>120000</v>
      </c>
      <c r="L103" s="1010"/>
      <c r="M103" s="1010"/>
      <c r="N103" s="1010"/>
      <c r="O103" s="1010"/>
      <c r="P103" s="1010"/>
      <c r="Q103" s="1010"/>
      <c r="R103" s="1010"/>
      <c r="S103" s="129"/>
      <c r="T103" s="129"/>
      <c r="U103" s="129"/>
      <c r="V103" s="129"/>
      <c r="W103" s="129"/>
      <c r="X103" s="129"/>
    </row>
    <row r="104" spans="1:24" s="73" customFormat="1" ht="18" customHeight="1">
      <c r="A104" s="130"/>
      <c r="B104" s="146"/>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row>
    <row r="105" spans="1:24" s="73" customFormat="1" ht="18" customHeight="1">
      <c r="A105" s="130"/>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row>
    <row r="106" spans="1:24" s="73" customFormat="1" ht="18" customHeight="1">
      <c r="A106" s="130" t="s">
        <v>474</v>
      </c>
      <c r="B106" s="129"/>
      <c r="C106" s="129"/>
      <c r="D106" s="129"/>
      <c r="E106" s="129"/>
      <c r="F106" s="129"/>
      <c r="G106" s="129"/>
      <c r="H106" s="129"/>
      <c r="I106" s="129"/>
      <c r="J106" s="129"/>
      <c r="K106" s="129"/>
      <c r="L106" s="129"/>
      <c r="M106" s="129"/>
      <c r="N106" s="129"/>
      <c r="O106" s="129"/>
      <c r="P106" s="129"/>
      <c r="Q106" s="129"/>
      <c r="R106" s="129"/>
      <c r="S106" s="296"/>
      <c r="T106" s="296"/>
      <c r="U106" s="296"/>
      <c r="V106" s="296"/>
      <c r="W106" s="296"/>
      <c r="X106" s="129"/>
    </row>
    <row r="107" spans="1:24" s="73" customFormat="1" ht="18" customHeight="1">
      <c r="A107" s="129"/>
      <c r="B107" s="1004" t="s">
        <v>475</v>
      </c>
      <c r="C107" s="1005"/>
      <c r="D107" s="1005"/>
      <c r="E107" s="1005"/>
      <c r="F107" s="1005"/>
      <c r="G107" s="1005"/>
      <c r="H107" s="1005"/>
      <c r="I107" s="1005"/>
      <c r="J107" s="1005"/>
      <c r="K107" s="1005"/>
      <c r="L107" s="1005"/>
      <c r="M107" s="1005"/>
      <c r="N107" s="1005"/>
      <c r="O107" s="1005"/>
      <c r="P107" s="1005"/>
      <c r="Q107" s="1005"/>
      <c r="R107" s="1005"/>
      <c r="S107" s="287"/>
      <c r="T107" s="288"/>
      <c r="U107" s="288"/>
      <c r="V107" s="288"/>
      <c r="W107" s="288"/>
      <c r="X107" s="129"/>
    </row>
    <row r="108" spans="1:24" s="73" customFormat="1" ht="18" customHeight="1">
      <c r="A108" s="129"/>
      <c r="B108" s="1161" t="s">
        <v>111</v>
      </c>
      <c r="C108" s="1162"/>
      <c r="D108" s="1162"/>
      <c r="E108" s="1162"/>
      <c r="F108" s="1162"/>
      <c r="G108" s="1162"/>
      <c r="H108" s="1162"/>
      <c r="I108" s="1162"/>
      <c r="J108" s="1163"/>
      <c r="K108" s="1155" t="s">
        <v>469</v>
      </c>
      <c r="L108" s="1164"/>
      <c r="M108" s="1159"/>
      <c r="N108" s="1155" t="s">
        <v>462</v>
      </c>
      <c r="O108" s="1156"/>
      <c r="P108" s="1155" t="s">
        <v>477</v>
      </c>
      <c r="Q108" s="1164"/>
      <c r="R108" s="1158"/>
      <c r="S108" s="289"/>
      <c r="T108" s="290"/>
      <c r="U108" s="290"/>
      <c r="V108" s="290"/>
      <c r="W108" s="291"/>
      <c r="X108" s="129"/>
    </row>
    <row r="109" spans="1:24" s="73" customFormat="1" ht="36" customHeight="1">
      <c r="A109" s="129"/>
      <c r="B109" s="1153" t="s">
        <v>101</v>
      </c>
      <c r="C109" s="1154"/>
      <c r="D109" s="1155" t="s">
        <v>118</v>
      </c>
      <c r="E109" s="1156"/>
      <c r="F109" s="1157" t="s">
        <v>102</v>
      </c>
      <c r="G109" s="1158"/>
      <c r="H109" s="1159"/>
      <c r="I109" s="1155" t="s">
        <v>103</v>
      </c>
      <c r="J109" s="1156"/>
      <c r="K109" s="1165"/>
      <c r="L109" s="1166"/>
      <c r="M109" s="1167"/>
      <c r="N109" s="1168"/>
      <c r="O109" s="1169"/>
      <c r="P109" s="1165"/>
      <c r="Q109" s="1166"/>
      <c r="R109" s="1166"/>
      <c r="S109" s="289"/>
      <c r="T109" s="290"/>
      <c r="U109" s="291"/>
      <c r="V109" s="291"/>
      <c r="W109" s="291"/>
      <c r="X109" s="129"/>
    </row>
    <row r="110" spans="1:24" s="73" customFormat="1" ht="18" customHeight="1">
      <c r="A110" s="129"/>
      <c r="B110" s="1031"/>
      <c r="C110" s="1032"/>
      <c r="D110" s="1031"/>
      <c r="E110" s="1032"/>
      <c r="F110" s="1031"/>
      <c r="G110" s="1160"/>
      <c r="H110" s="1032"/>
      <c r="I110" s="1031"/>
      <c r="J110" s="1032"/>
      <c r="K110" s="1170">
        <v>5000</v>
      </c>
      <c r="L110" s="1171"/>
      <c r="M110" s="1172"/>
      <c r="N110" s="1031">
        <f>ROUNDDOWN((B110+D110+F110+I110)*K110/1000,0)</f>
        <v>0</v>
      </c>
      <c r="O110" s="1032"/>
      <c r="P110" s="1150">
        <f>IF(N110&lt;S110,N110,S110)</f>
        <v>0</v>
      </c>
      <c r="Q110" s="1151"/>
      <c r="R110" s="1151"/>
      <c r="S110" s="298">
        <v>2000000</v>
      </c>
      <c r="T110" s="297"/>
      <c r="U110" s="294"/>
      <c r="V110" s="294"/>
      <c r="W110" s="294"/>
      <c r="X110" s="129"/>
    </row>
    <row r="111" spans="1:24" s="73" customFormat="1" ht="15" customHeight="1">
      <c r="A111" s="130"/>
      <c r="B111" s="1033" t="s">
        <v>458</v>
      </c>
      <c r="C111" s="1033"/>
      <c r="D111" s="1033"/>
      <c r="E111" s="1033"/>
      <c r="F111" s="1033"/>
      <c r="G111" s="1033"/>
      <c r="H111" s="1033"/>
      <c r="I111" s="1033"/>
      <c r="J111" s="1033"/>
      <c r="K111" s="1033"/>
      <c r="L111" s="1033"/>
      <c r="M111" s="1033"/>
      <c r="N111" s="1033"/>
      <c r="O111" s="1033"/>
      <c r="P111" s="1033"/>
      <c r="Q111" s="1033"/>
      <c r="R111" s="1033"/>
      <c r="S111" s="1033"/>
      <c r="T111" s="1033"/>
      <c r="U111" s="1033"/>
      <c r="V111" s="1033"/>
      <c r="W111" s="1033"/>
      <c r="X111" s="1033"/>
    </row>
    <row r="112" spans="1:24" s="73" customFormat="1" ht="15" customHeight="1">
      <c r="A112" s="130"/>
      <c r="B112" s="1033" t="s">
        <v>476</v>
      </c>
      <c r="C112" s="1033"/>
      <c r="D112" s="1033"/>
      <c r="E112" s="1033"/>
      <c r="F112" s="1033"/>
      <c r="G112" s="1033"/>
      <c r="H112" s="1033"/>
      <c r="I112" s="1033"/>
      <c r="J112" s="1033"/>
      <c r="K112" s="1033"/>
      <c r="L112" s="1033"/>
      <c r="M112" s="1033"/>
      <c r="N112" s="1033"/>
      <c r="O112" s="1033"/>
      <c r="P112" s="1033"/>
      <c r="Q112" s="1033"/>
      <c r="R112" s="1033"/>
      <c r="S112" s="1033"/>
      <c r="T112" s="1033"/>
      <c r="U112" s="1033"/>
      <c r="V112" s="1033"/>
      <c r="W112" s="1033"/>
      <c r="X112" s="1033"/>
    </row>
    <row r="113" spans="1:24" s="73" customFormat="1" ht="18" customHeight="1">
      <c r="A113" s="130"/>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row>
    <row r="114" spans="1:24" s="73" customFormat="1" ht="18" customHeight="1">
      <c r="A114" s="130"/>
      <c r="B114" s="129"/>
      <c r="C114" s="129"/>
      <c r="D114" s="129"/>
      <c r="E114" s="129"/>
      <c r="F114" s="129"/>
      <c r="G114" s="129"/>
      <c r="H114" s="129"/>
      <c r="I114" s="129"/>
      <c r="J114" s="129"/>
      <c r="K114" s="129"/>
      <c r="L114" s="129"/>
      <c r="M114" s="129"/>
      <c r="N114" s="129"/>
      <c r="O114" s="129"/>
      <c r="P114" s="129"/>
      <c r="Q114" s="129"/>
      <c r="R114" s="129"/>
      <c r="S114" s="296"/>
      <c r="T114" s="296"/>
      <c r="U114" s="296"/>
      <c r="V114" s="296"/>
      <c r="W114" s="296"/>
      <c r="X114" s="129"/>
    </row>
    <row r="115" spans="1:24" s="73" customFormat="1" ht="18" customHeight="1">
      <c r="A115" s="130" t="s">
        <v>478</v>
      </c>
      <c r="B115" s="129"/>
      <c r="C115" s="129"/>
      <c r="D115" s="129"/>
      <c r="E115" s="129"/>
      <c r="F115" s="129"/>
      <c r="G115" s="129"/>
      <c r="H115" s="129"/>
      <c r="I115" s="129"/>
      <c r="J115" s="129"/>
      <c r="K115" s="129"/>
      <c r="L115" s="129"/>
      <c r="M115" s="129"/>
      <c r="N115" s="129"/>
      <c r="O115" s="129"/>
      <c r="P115" s="129"/>
      <c r="Q115" s="129"/>
      <c r="R115" s="129"/>
      <c r="S115" s="296"/>
      <c r="T115" s="296"/>
      <c r="U115" s="296"/>
      <c r="V115" s="296"/>
      <c r="W115" s="296"/>
      <c r="X115" s="129"/>
    </row>
    <row r="116" spans="1:24" s="73" customFormat="1" ht="18" customHeight="1">
      <c r="A116" s="129"/>
      <c r="B116" s="1004" t="s">
        <v>480</v>
      </c>
      <c r="C116" s="1005"/>
      <c r="D116" s="1005"/>
      <c r="E116" s="1005"/>
      <c r="F116" s="1005"/>
      <c r="G116" s="1005"/>
      <c r="H116" s="1005"/>
      <c r="I116" s="1005"/>
      <c r="J116" s="1005"/>
      <c r="K116" s="1005"/>
      <c r="L116" s="1005"/>
      <c r="M116" s="1005"/>
      <c r="N116" s="1005"/>
      <c r="O116" s="1005"/>
      <c r="P116" s="1005"/>
      <c r="Q116" s="1005"/>
      <c r="R116" s="1006"/>
      <c r="S116" s="288"/>
      <c r="T116" s="288"/>
      <c r="U116" s="288"/>
      <c r="V116" s="288"/>
      <c r="W116" s="288"/>
      <c r="X116" s="129"/>
    </row>
    <row r="117" spans="1:24" s="73" customFormat="1" ht="18" customHeight="1">
      <c r="A117" s="129"/>
      <c r="B117" s="1161" t="s">
        <v>111</v>
      </c>
      <c r="C117" s="1162"/>
      <c r="D117" s="1162"/>
      <c r="E117" s="1162"/>
      <c r="F117" s="1162"/>
      <c r="G117" s="1162"/>
      <c r="H117" s="1162"/>
      <c r="I117" s="1162"/>
      <c r="J117" s="1163"/>
      <c r="K117" s="1155" t="s">
        <v>469</v>
      </c>
      <c r="L117" s="1164"/>
      <c r="M117" s="1159"/>
      <c r="N117" s="1155" t="s">
        <v>462</v>
      </c>
      <c r="O117" s="1156"/>
      <c r="P117" s="1155" t="s">
        <v>477</v>
      </c>
      <c r="Q117" s="1164"/>
      <c r="R117" s="1159"/>
      <c r="S117" s="289"/>
      <c r="T117" s="290"/>
      <c r="U117" s="290"/>
      <c r="V117" s="290"/>
      <c r="W117" s="291"/>
      <c r="X117" s="129"/>
    </row>
    <row r="118" spans="1:24" s="73" customFormat="1" ht="36" customHeight="1">
      <c r="A118" s="129"/>
      <c r="B118" s="1153" t="s">
        <v>101</v>
      </c>
      <c r="C118" s="1154"/>
      <c r="D118" s="1155" t="s">
        <v>118</v>
      </c>
      <c r="E118" s="1156"/>
      <c r="F118" s="1157" t="s">
        <v>102</v>
      </c>
      <c r="G118" s="1158"/>
      <c r="H118" s="1159"/>
      <c r="I118" s="1155" t="s">
        <v>103</v>
      </c>
      <c r="J118" s="1156"/>
      <c r="K118" s="1165"/>
      <c r="L118" s="1166"/>
      <c r="M118" s="1167"/>
      <c r="N118" s="1168"/>
      <c r="O118" s="1169"/>
      <c r="P118" s="1165"/>
      <c r="Q118" s="1166"/>
      <c r="R118" s="1167"/>
      <c r="S118" s="289"/>
      <c r="T118" s="290"/>
      <c r="U118" s="291"/>
      <c r="V118" s="291"/>
      <c r="W118" s="291"/>
      <c r="X118" s="129"/>
    </row>
    <row r="119" spans="1:24" s="73" customFormat="1" ht="18" customHeight="1">
      <c r="A119" s="129"/>
      <c r="B119" s="1031"/>
      <c r="C119" s="1032"/>
      <c r="D119" s="1031"/>
      <c r="E119" s="1032"/>
      <c r="F119" s="1031"/>
      <c r="G119" s="1160"/>
      <c r="H119" s="1032"/>
      <c r="I119" s="1031"/>
      <c r="J119" s="1032"/>
      <c r="K119" s="1147">
        <v>3000</v>
      </c>
      <c r="L119" s="1148"/>
      <c r="M119" s="1149"/>
      <c r="N119" s="1031">
        <f>ROUNDDOWN((B119+D119+F119+I119)*K119/1000,0)</f>
        <v>0</v>
      </c>
      <c r="O119" s="1032"/>
      <c r="P119" s="1150">
        <f>IF(N119&lt;S119,N119,S119)</f>
        <v>0</v>
      </c>
      <c r="Q119" s="1151"/>
      <c r="R119" s="1152"/>
      <c r="S119" s="298">
        <v>2000000</v>
      </c>
      <c r="T119" s="297"/>
      <c r="U119" s="294"/>
      <c r="V119" s="294"/>
      <c r="W119" s="294"/>
      <c r="X119" s="129"/>
    </row>
    <row r="120" spans="1:24" s="73" customFormat="1" ht="13.9" customHeight="1">
      <c r="A120" s="130"/>
      <c r="B120" s="1033" t="s">
        <v>479</v>
      </c>
      <c r="C120" s="1033"/>
      <c r="D120" s="1033"/>
      <c r="E120" s="1033"/>
      <c r="F120" s="1033"/>
      <c r="G120" s="1033"/>
      <c r="H120" s="1033"/>
      <c r="I120" s="1033"/>
      <c r="J120" s="1033"/>
      <c r="K120" s="1033"/>
      <c r="L120" s="1033"/>
      <c r="M120" s="1033"/>
      <c r="N120" s="1033"/>
      <c r="O120" s="1033"/>
      <c r="P120" s="1033"/>
      <c r="Q120" s="1033"/>
      <c r="R120" s="1033"/>
      <c r="S120" s="1033"/>
      <c r="T120" s="1033"/>
      <c r="U120" s="1033"/>
      <c r="V120" s="1033"/>
      <c r="W120" s="1033"/>
      <c r="X120" s="1033"/>
    </row>
    <row r="121" spans="1:24" s="73" customFormat="1" ht="13.9" customHeight="1">
      <c r="A121" s="130"/>
      <c r="B121" s="1033" t="s">
        <v>476</v>
      </c>
      <c r="C121" s="1033"/>
      <c r="D121" s="1033"/>
      <c r="E121" s="1033"/>
      <c r="F121" s="1033"/>
      <c r="G121" s="1033"/>
      <c r="H121" s="1033"/>
      <c r="I121" s="1033"/>
      <c r="J121" s="1033"/>
      <c r="K121" s="1033"/>
      <c r="L121" s="1033"/>
      <c r="M121" s="1033"/>
      <c r="N121" s="1033"/>
      <c r="O121" s="1033"/>
      <c r="P121" s="1033"/>
      <c r="Q121" s="1033"/>
      <c r="R121" s="1033"/>
      <c r="S121" s="1033"/>
      <c r="T121" s="1033"/>
      <c r="U121" s="1033"/>
      <c r="V121" s="1033"/>
      <c r="W121" s="1033"/>
      <c r="X121" s="1033"/>
    </row>
    <row r="122" spans="1:24" s="73" customFormat="1" ht="13.9" customHeight="1">
      <c r="A122" s="130"/>
      <c r="B122" s="1033"/>
      <c r="C122" s="1033"/>
      <c r="D122" s="1033"/>
      <c r="E122" s="1033"/>
      <c r="F122" s="1033"/>
      <c r="G122" s="1033"/>
      <c r="H122" s="1033"/>
      <c r="I122" s="1033"/>
      <c r="J122" s="1033"/>
      <c r="K122" s="1033"/>
      <c r="L122" s="1033"/>
      <c r="M122" s="1033"/>
      <c r="N122" s="1033"/>
      <c r="O122" s="1033"/>
      <c r="P122" s="1033"/>
      <c r="Q122" s="1033"/>
      <c r="R122" s="1033"/>
      <c r="S122" s="1033"/>
      <c r="T122" s="1033"/>
      <c r="U122" s="1033"/>
      <c r="V122" s="1033"/>
      <c r="W122" s="1033"/>
      <c r="X122" s="1033"/>
    </row>
    <row r="123" spans="1:24" s="73" customFormat="1" ht="18" customHeight="1">
      <c r="A123" s="130"/>
      <c r="B123" s="129"/>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row>
    <row r="124" spans="1:24" s="73" customFormat="1" ht="18" customHeight="1">
      <c r="A124" s="130"/>
      <c r="B124" s="129"/>
      <c r="C124" s="129"/>
      <c r="D124" s="129"/>
      <c r="E124" s="129"/>
      <c r="F124" s="129"/>
      <c r="G124" s="129"/>
      <c r="H124" s="129"/>
      <c r="I124" s="129"/>
      <c r="J124" s="129"/>
      <c r="K124" s="129"/>
      <c r="L124" s="129"/>
      <c r="M124" s="129"/>
      <c r="N124" s="129"/>
      <c r="O124" s="129"/>
      <c r="P124" s="129"/>
      <c r="Q124" s="129"/>
      <c r="R124" s="129"/>
      <c r="S124" s="129"/>
      <c r="T124" s="129"/>
      <c r="U124" s="129"/>
      <c r="V124" s="129"/>
      <c r="W124" s="129"/>
      <c r="X124" s="129"/>
    </row>
    <row r="125" spans="1:24" s="73" customFormat="1" ht="18" customHeight="1">
      <c r="A125" s="130" t="s">
        <v>372</v>
      </c>
      <c r="B125" s="129"/>
      <c r="C125" s="129"/>
      <c r="D125" s="129"/>
      <c r="E125" s="129"/>
      <c r="F125" s="129"/>
      <c r="G125" s="129"/>
      <c r="H125" s="129"/>
      <c r="I125" s="129"/>
      <c r="J125" s="129"/>
      <c r="K125" s="129"/>
      <c r="L125" s="129"/>
      <c r="M125" s="129"/>
      <c r="N125" s="129"/>
      <c r="O125" s="129"/>
      <c r="P125" s="129"/>
      <c r="Q125" s="129"/>
      <c r="R125" s="129"/>
      <c r="S125" s="129"/>
      <c r="T125" s="129"/>
      <c r="U125" s="129"/>
      <c r="V125" s="129"/>
      <c r="W125" s="129"/>
      <c r="X125" s="129"/>
    </row>
    <row r="126" spans="1:24" s="73" customFormat="1" ht="18" customHeight="1">
      <c r="A126" s="130" t="s">
        <v>120</v>
      </c>
      <c r="B126" s="129"/>
      <c r="C126" s="129"/>
      <c r="D126" s="129"/>
      <c r="E126" s="129"/>
      <c r="F126" s="129"/>
      <c r="G126" s="129"/>
      <c r="H126" s="129"/>
      <c r="I126" s="129"/>
      <c r="J126" s="129"/>
      <c r="K126" s="129"/>
      <c r="L126" s="129"/>
      <c r="M126" s="129"/>
      <c r="N126" s="129"/>
      <c r="O126" s="129"/>
      <c r="P126" s="129"/>
      <c r="Q126" s="129"/>
      <c r="R126" s="129"/>
      <c r="S126" s="129"/>
      <c r="T126" s="129"/>
      <c r="U126" s="129"/>
      <c r="V126" s="129"/>
      <c r="W126" s="129"/>
      <c r="X126" s="129"/>
    </row>
    <row r="127" spans="1:24" s="73" customFormat="1" ht="18" customHeight="1">
      <c r="A127" s="130"/>
      <c r="B127" s="129" t="s">
        <v>121</v>
      </c>
      <c r="C127" s="129"/>
      <c r="D127" s="129"/>
      <c r="E127" s="129"/>
      <c r="F127" s="129"/>
      <c r="G127" s="129"/>
      <c r="H127" s="129"/>
      <c r="I127" s="129"/>
      <c r="J127" s="129"/>
      <c r="K127" s="129"/>
      <c r="L127" s="129"/>
      <c r="M127" s="129"/>
      <c r="N127" s="129"/>
      <c r="O127" s="129"/>
      <c r="P127" s="129"/>
      <c r="Q127" s="129"/>
      <c r="R127" s="129"/>
      <c r="S127" s="129"/>
      <c r="T127" s="129"/>
      <c r="U127" s="129"/>
      <c r="V127" s="129"/>
      <c r="W127" s="129"/>
      <c r="X127" s="129"/>
    </row>
    <row r="128" spans="1:24" s="73" customFormat="1" ht="12" customHeight="1">
      <c r="A128" s="130"/>
      <c r="B128" s="129"/>
      <c r="C128" s="129"/>
      <c r="D128" s="129"/>
      <c r="E128" s="129"/>
      <c r="F128" s="129"/>
      <c r="G128" s="129"/>
      <c r="H128" s="129"/>
      <c r="I128" s="129"/>
      <c r="J128" s="129"/>
      <c r="K128" s="129"/>
      <c r="L128" s="129"/>
      <c r="M128" s="129"/>
      <c r="N128" s="129"/>
      <c r="O128" s="129"/>
      <c r="P128" s="129"/>
      <c r="Q128" s="129"/>
      <c r="R128" s="129"/>
      <c r="S128" s="129"/>
      <c r="T128" s="129"/>
      <c r="U128" s="129"/>
      <c r="V128" s="129"/>
      <c r="W128" s="129"/>
      <c r="X128" s="129"/>
    </row>
    <row r="129" spans="1:25" s="73" customFormat="1" ht="18" customHeight="1">
      <c r="A129" s="148"/>
      <c r="B129" s="997"/>
      <c r="C129" s="997"/>
      <c r="D129" s="1114" t="s">
        <v>122</v>
      </c>
      <c r="E129" s="1145"/>
      <c r="F129" s="1145"/>
      <c r="G129" s="1145"/>
      <c r="H129" s="1145"/>
      <c r="I129" s="1145"/>
      <c r="J129" s="1145"/>
      <c r="K129" s="1145"/>
      <c r="L129" s="1145"/>
      <c r="M129" s="1145"/>
      <c r="N129" s="1145"/>
      <c r="O129" s="1145"/>
      <c r="P129" s="1145"/>
      <c r="Q129" s="1145"/>
      <c r="R129" s="1145"/>
      <c r="S129" s="1145"/>
      <c r="T129" s="1145"/>
      <c r="U129" s="1145"/>
      <c r="V129" s="1145"/>
      <c r="W129" s="1145"/>
      <c r="X129" s="1146"/>
      <c r="Y129" s="76"/>
    </row>
    <row r="130" spans="1:25" s="73" customFormat="1" ht="36" customHeight="1">
      <c r="A130" s="148"/>
      <c r="B130" s="998" t="s">
        <v>98</v>
      </c>
      <c r="C130" s="998"/>
      <c r="D130" s="1139" t="s">
        <v>123</v>
      </c>
      <c r="E130" s="1139"/>
      <c r="F130" s="1139"/>
      <c r="G130" s="1139"/>
      <c r="H130" s="1139"/>
      <c r="I130" s="1139"/>
      <c r="J130" s="1139"/>
      <c r="K130" s="1139"/>
      <c r="L130" s="1139"/>
      <c r="M130" s="1139"/>
      <c r="N130" s="1139"/>
      <c r="O130" s="1139"/>
      <c r="P130" s="1139"/>
      <c r="Q130" s="1139"/>
      <c r="R130" s="1139"/>
      <c r="S130" s="1139"/>
      <c r="T130" s="1139"/>
      <c r="U130" s="1139"/>
      <c r="V130" s="1139"/>
      <c r="W130" s="1139"/>
      <c r="X130" s="1140"/>
      <c r="Y130" s="76"/>
    </row>
    <row r="131" spans="1:25" s="73" customFormat="1" ht="36" customHeight="1">
      <c r="A131" s="148"/>
      <c r="B131" s="998" t="s">
        <v>98</v>
      </c>
      <c r="C131" s="998"/>
      <c r="D131" s="1139" t="s">
        <v>124</v>
      </c>
      <c r="E131" s="1139"/>
      <c r="F131" s="1139"/>
      <c r="G131" s="1139"/>
      <c r="H131" s="1139"/>
      <c r="I131" s="1139"/>
      <c r="J131" s="1139"/>
      <c r="K131" s="1139"/>
      <c r="L131" s="1139"/>
      <c r="M131" s="1139"/>
      <c r="N131" s="1139"/>
      <c r="O131" s="1139"/>
      <c r="P131" s="1139"/>
      <c r="Q131" s="1139"/>
      <c r="R131" s="1139"/>
      <c r="S131" s="1139"/>
      <c r="T131" s="1139"/>
      <c r="U131" s="1139"/>
      <c r="V131" s="1139"/>
      <c r="W131" s="1139"/>
      <c r="X131" s="1140"/>
      <c r="Y131" s="76"/>
    </row>
    <row r="132" spans="1:25" s="73" customFormat="1" ht="36" customHeight="1">
      <c r="A132" s="148"/>
      <c r="B132" s="998"/>
      <c r="C132" s="998"/>
      <c r="D132" s="1141" t="s">
        <v>125</v>
      </c>
      <c r="E132" s="1141"/>
      <c r="F132" s="1141"/>
      <c r="G132" s="1141"/>
      <c r="H132" s="1141"/>
      <c r="I132" s="1141"/>
      <c r="J132" s="1141"/>
      <c r="K132" s="1141"/>
      <c r="L132" s="1141"/>
      <c r="M132" s="1141"/>
      <c r="N132" s="1141"/>
      <c r="O132" s="1141"/>
      <c r="P132" s="1141"/>
      <c r="Q132" s="1141"/>
      <c r="R132" s="1141"/>
      <c r="S132" s="1141"/>
      <c r="T132" s="1141"/>
      <c r="U132" s="1141"/>
      <c r="V132" s="1141"/>
      <c r="W132" s="1141"/>
      <c r="X132" s="1132"/>
      <c r="Y132" s="76"/>
    </row>
    <row r="133" spans="1:25" s="73" customFormat="1" ht="21.75" customHeight="1">
      <c r="A133" s="148"/>
      <c r="B133" s="998"/>
      <c r="C133" s="998"/>
      <c r="D133" s="1117" t="s">
        <v>988</v>
      </c>
      <c r="E133" s="1137"/>
      <c r="F133" s="1137"/>
      <c r="G133" s="1137"/>
      <c r="H133" s="1137"/>
      <c r="I133" s="1137"/>
      <c r="J133" s="1137"/>
      <c r="K133" s="1137"/>
      <c r="L133" s="1137"/>
      <c r="M133" s="1137"/>
      <c r="N133" s="1137"/>
      <c r="O133" s="1137"/>
      <c r="P133" s="1137"/>
      <c r="Q133" s="1137"/>
      <c r="R133" s="1137"/>
      <c r="S133" s="1137"/>
      <c r="T133" s="1137"/>
      <c r="U133" s="1137"/>
      <c r="V133" s="1137"/>
      <c r="W133" s="1137"/>
      <c r="X133" s="1138"/>
      <c r="Y133" s="76"/>
    </row>
    <row r="134" spans="1:25" s="73" customFormat="1" ht="46.5" customHeight="1">
      <c r="A134" s="130"/>
      <c r="B134" s="998"/>
      <c r="C134" s="998"/>
      <c r="D134" s="1142" t="s">
        <v>989</v>
      </c>
      <c r="E134" s="1143"/>
      <c r="F134" s="1143"/>
      <c r="G134" s="1143"/>
      <c r="H134" s="1143"/>
      <c r="I134" s="1143"/>
      <c r="J134" s="1143"/>
      <c r="K134" s="1143"/>
      <c r="L134" s="1143"/>
      <c r="M134" s="1143"/>
      <c r="N134" s="1143"/>
      <c r="O134" s="1143"/>
      <c r="P134" s="1143"/>
      <c r="Q134" s="1143"/>
      <c r="R134" s="1143"/>
      <c r="S134" s="1143"/>
      <c r="T134" s="1143"/>
      <c r="U134" s="1143"/>
      <c r="V134" s="1143"/>
      <c r="W134" s="1143"/>
      <c r="X134" s="1144"/>
    </row>
    <row r="135" spans="1:25" s="73" customFormat="1" ht="18" customHeight="1">
      <c r="A135" s="130"/>
      <c r="B135" s="146" t="s">
        <v>126</v>
      </c>
      <c r="C135" s="129"/>
      <c r="D135" s="129"/>
      <c r="E135" s="129"/>
      <c r="F135" s="129"/>
      <c r="G135" s="129"/>
      <c r="H135" s="129"/>
      <c r="I135" s="129"/>
      <c r="J135" s="129"/>
      <c r="K135" s="129"/>
      <c r="L135" s="129"/>
      <c r="M135" s="129"/>
      <c r="N135" s="129"/>
      <c r="O135" s="129"/>
      <c r="P135" s="129"/>
      <c r="Q135" s="129"/>
      <c r="R135" s="129"/>
      <c r="S135" s="129"/>
      <c r="T135" s="129"/>
      <c r="U135" s="129"/>
      <c r="V135" s="129"/>
      <c r="W135" s="129"/>
      <c r="X135" s="129"/>
    </row>
    <row r="136" spans="1:25" s="540" customFormat="1" ht="37.5" customHeight="1">
      <c r="A136" s="538"/>
      <c r="B136" s="539" t="s">
        <v>127</v>
      </c>
      <c r="C136" s="539"/>
      <c r="D136" s="539"/>
      <c r="E136" s="539"/>
      <c r="F136" s="539"/>
      <c r="G136" s="539"/>
      <c r="H136" s="539"/>
      <c r="I136" s="539"/>
      <c r="J136" s="539"/>
      <c r="K136" s="539"/>
      <c r="L136" s="539"/>
      <c r="M136" s="539"/>
      <c r="N136" s="539"/>
      <c r="O136" s="539"/>
      <c r="P136" s="539"/>
      <c r="Q136" s="539"/>
      <c r="R136" s="539"/>
      <c r="S136" s="539"/>
      <c r="T136" s="539"/>
      <c r="U136" s="539"/>
      <c r="V136" s="539"/>
      <c r="W136" s="539"/>
      <c r="X136" s="539"/>
    </row>
    <row r="137" spans="1:25" s="73" customFormat="1" ht="36" customHeight="1">
      <c r="A137" s="130"/>
      <c r="B137" s="1101" t="s">
        <v>128</v>
      </c>
      <c r="C137" s="1101"/>
      <c r="D137" s="1101"/>
      <c r="E137" s="1101"/>
      <c r="F137" s="1101"/>
      <c r="G137" s="1101"/>
      <c r="H137" s="1101"/>
      <c r="I137" s="1101"/>
      <c r="J137" s="1101"/>
      <c r="K137" s="1101"/>
      <c r="L137" s="1101"/>
      <c r="M137" s="1101"/>
      <c r="N137" s="1101"/>
      <c r="O137" s="1101"/>
      <c r="P137" s="1101"/>
      <c r="Q137" s="1101"/>
      <c r="R137" s="1101"/>
      <c r="S137" s="1101"/>
      <c r="T137" s="1101"/>
      <c r="U137" s="1101"/>
      <c r="V137" s="1101"/>
      <c r="W137" s="1101"/>
      <c r="X137" s="1101"/>
    </row>
    <row r="138" spans="1:25" s="73" customFormat="1" ht="18" customHeight="1">
      <c r="A138" s="130"/>
      <c r="B138" s="1034" t="s">
        <v>129</v>
      </c>
      <c r="C138" s="1034"/>
      <c r="D138" s="1113"/>
      <c r="E138" s="1113"/>
      <c r="F138" s="1113"/>
      <c r="G138" s="1113"/>
      <c r="H138" s="1113"/>
      <c r="I138" s="1113"/>
      <c r="J138" s="1113"/>
      <c r="K138" s="1113"/>
      <c r="L138" s="1113"/>
      <c r="M138" s="1113"/>
      <c r="N138" s="1034" t="s">
        <v>130</v>
      </c>
      <c r="O138" s="1034"/>
      <c r="P138" s="1034"/>
      <c r="Q138" s="1034"/>
      <c r="R138" s="1034"/>
      <c r="S138" s="1034"/>
      <c r="T138" s="1034"/>
      <c r="U138" s="1034"/>
      <c r="V138" s="1034"/>
      <c r="W138" s="1034"/>
      <c r="X138" s="149"/>
    </row>
    <row r="139" spans="1:25" s="73" customFormat="1" ht="36" customHeight="1">
      <c r="A139" s="130"/>
      <c r="B139" s="998" t="s">
        <v>98</v>
      </c>
      <c r="C139" s="998"/>
      <c r="D139" s="1132" t="s">
        <v>131</v>
      </c>
      <c r="E139" s="1133"/>
      <c r="F139" s="1133"/>
      <c r="G139" s="1133"/>
      <c r="H139" s="1133"/>
      <c r="I139" s="1133"/>
      <c r="J139" s="1133"/>
      <c r="K139" s="1133"/>
      <c r="L139" s="1134"/>
      <c r="M139" s="1134"/>
      <c r="N139" s="1135"/>
      <c r="O139" s="1135"/>
      <c r="P139" s="1135"/>
      <c r="Q139" s="1135"/>
      <c r="R139" s="1135"/>
      <c r="S139" s="1135"/>
      <c r="T139" s="1135"/>
      <c r="U139" s="1135"/>
      <c r="V139" s="1135"/>
      <c r="W139" s="1135"/>
      <c r="X139" s="129"/>
    </row>
    <row r="140" spans="1:25" s="73" customFormat="1" ht="36" customHeight="1">
      <c r="A140" s="130"/>
      <c r="B140" s="998"/>
      <c r="C140" s="998"/>
      <c r="D140" s="1132" t="s">
        <v>132</v>
      </c>
      <c r="E140" s="1133"/>
      <c r="F140" s="1133"/>
      <c r="G140" s="1133"/>
      <c r="H140" s="1133"/>
      <c r="I140" s="1133"/>
      <c r="J140" s="1133"/>
      <c r="K140" s="1133"/>
      <c r="L140" s="1134"/>
      <c r="M140" s="1134"/>
      <c r="N140" s="1136"/>
      <c r="O140" s="1136"/>
      <c r="P140" s="1136"/>
      <c r="Q140" s="1136"/>
      <c r="R140" s="1136"/>
      <c r="S140" s="1136"/>
      <c r="T140" s="1136"/>
      <c r="U140" s="1136"/>
      <c r="V140" s="1136"/>
      <c r="W140" s="1136"/>
      <c r="X140" s="129"/>
    </row>
    <row r="141" spans="1:25" s="73" customFormat="1" ht="36" customHeight="1">
      <c r="A141" s="130"/>
      <c r="B141" s="998"/>
      <c r="C141" s="998"/>
      <c r="D141" s="1132" t="s">
        <v>133</v>
      </c>
      <c r="E141" s="1133"/>
      <c r="F141" s="1133"/>
      <c r="G141" s="1133"/>
      <c r="H141" s="1133"/>
      <c r="I141" s="1133"/>
      <c r="J141" s="1133"/>
      <c r="K141" s="1133"/>
      <c r="L141" s="1134"/>
      <c r="M141" s="1134"/>
      <c r="N141" s="1136"/>
      <c r="O141" s="1136"/>
      <c r="P141" s="1136"/>
      <c r="Q141" s="1136"/>
      <c r="R141" s="1136"/>
      <c r="S141" s="1136"/>
      <c r="T141" s="1136"/>
      <c r="U141" s="1136"/>
      <c r="V141" s="1136"/>
      <c r="W141" s="1136"/>
      <c r="X141" s="129"/>
    </row>
    <row r="142" spans="1:25" s="73" customFormat="1" ht="36" customHeight="1">
      <c r="A142" s="130"/>
      <c r="B142" s="998"/>
      <c r="C142" s="998"/>
      <c r="D142" s="1132" t="s">
        <v>134</v>
      </c>
      <c r="E142" s="1133"/>
      <c r="F142" s="1133"/>
      <c r="G142" s="1133"/>
      <c r="H142" s="1133"/>
      <c r="I142" s="1133"/>
      <c r="J142" s="1133"/>
      <c r="K142" s="1133"/>
      <c r="L142" s="1134"/>
      <c r="M142" s="1134"/>
      <c r="N142" s="1135"/>
      <c r="O142" s="1135"/>
      <c r="P142" s="1135"/>
      <c r="Q142" s="1135"/>
      <c r="R142" s="1135"/>
      <c r="S142" s="1135"/>
      <c r="T142" s="1135"/>
      <c r="U142" s="1135"/>
      <c r="V142" s="1135"/>
      <c r="W142" s="1135"/>
      <c r="X142" s="129"/>
    </row>
    <row r="143" spans="1:25" s="73" customFormat="1" ht="36" customHeight="1">
      <c r="A143" s="130"/>
      <c r="B143" s="998"/>
      <c r="C143" s="998"/>
      <c r="D143" s="1132" t="s">
        <v>135</v>
      </c>
      <c r="E143" s="1133"/>
      <c r="F143" s="1133"/>
      <c r="G143" s="1133"/>
      <c r="H143" s="1133"/>
      <c r="I143" s="1133"/>
      <c r="J143" s="1133"/>
      <c r="K143" s="1133"/>
      <c r="L143" s="1134"/>
      <c r="M143" s="1134"/>
      <c r="N143" s="1136"/>
      <c r="O143" s="1136"/>
      <c r="P143" s="1136"/>
      <c r="Q143" s="1136"/>
      <c r="R143" s="1136"/>
      <c r="S143" s="1136"/>
      <c r="T143" s="1136"/>
      <c r="U143" s="1136"/>
      <c r="V143" s="1136"/>
      <c r="W143" s="1136"/>
      <c r="X143" s="129"/>
    </row>
    <row r="144" spans="1:25" s="73" customFormat="1" ht="36" customHeight="1">
      <c r="A144" s="130"/>
      <c r="B144" s="998"/>
      <c r="C144" s="998"/>
      <c r="D144" s="1132" t="s">
        <v>136</v>
      </c>
      <c r="E144" s="1133"/>
      <c r="F144" s="1133"/>
      <c r="G144" s="1133"/>
      <c r="H144" s="1133"/>
      <c r="I144" s="1133"/>
      <c r="J144" s="1133"/>
      <c r="K144" s="1133"/>
      <c r="L144" s="1134"/>
      <c r="M144" s="1134"/>
      <c r="N144" s="1136"/>
      <c r="O144" s="1136"/>
      <c r="P144" s="1136"/>
      <c r="Q144" s="1136"/>
      <c r="R144" s="1136"/>
      <c r="S144" s="1136"/>
      <c r="T144" s="1136"/>
      <c r="U144" s="1136"/>
      <c r="V144" s="1136"/>
      <c r="W144" s="1136"/>
      <c r="X144" s="129"/>
    </row>
    <row r="145" spans="1:24" s="73" customFormat="1" ht="36" customHeight="1">
      <c r="A145" s="130"/>
      <c r="B145" s="998"/>
      <c r="C145" s="998"/>
      <c r="D145" s="1132" t="s">
        <v>137</v>
      </c>
      <c r="E145" s="1133"/>
      <c r="F145" s="1133"/>
      <c r="G145" s="1133"/>
      <c r="H145" s="1133"/>
      <c r="I145" s="1133"/>
      <c r="J145" s="1133"/>
      <c r="K145" s="1133"/>
      <c r="L145" s="1134"/>
      <c r="M145" s="1134"/>
      <c r="N145" s="1136"/>
      <c r="O145" s="1136"/>
      <c r="P145" s="1136"/>
      <c r="Q145" s="1136"/>
      <c r="R145" s="1136"/>
      <c r="S145" s="1136"/>
      <c r="T145" s="1136"/>
      <c r="U145" s="1136"/>
      <c r="V145" s="1136"/>
      <c r="W145" s="1136"/>
      <c r="X145" s="129"/>
    </row>
    <row r="146" spans="1:24" s="73" customFormat="1" ht="36" customHeight="1">
      <c r="A146" s="130"/>
      <c r="B146" s="998" t="s">
        <v>98</v>
      </c>
      <c r="C146" s="998"/>
      <c r="D146" s="1132" t="s">
        <v>138</v>
      </c>
      <c r="E146" s="1133"/>
      <c r="F146" s="1133"/>
      <c r="G146" s="1133"/>
      <c r="H146" s="1133"/>
      <c r="I146" s="1133"/>
      <c r="J146" s="1133"/>
      <c r="K146" s="1133"/>
      <c r="L146" s="1134"/>
      <c r="M146" s="1134"/>
      <c r="N146" s="1135" t="s">
        <v>421</v>
      </c>
      <c r="O146" s="1135"/>
      <c r="P146" s="1135"/>
      <c r="Q146" s="1135"/>
      <c r="R146" s="1135"/>
      <c r="S146" s="1135"/>
      <c r="T146" s="1135"/>
      <c r="U146" s="1135"/>
      <c r="V146" s="1135"/>
      <c r="W146" s="1135"/>
      <c r="X146" s="129"/>
    </row>
    <row r="147" spans="1:24" s="73" customFormat="1" ht="36" customHeight="1">
      <c r="A147" s="130"/>
      <c r="B147" s="998"/>
      <c r="C147" s="998"/>
      <c r="D147" s="1132" t="s">
        <v>139</v>
      </c>
      <c r="E147" s="1133"/>
      <c r="F147" s="1133"/>
      <c r="G147" s="1133"/>
      <c r="H147" s="1133"/>
      <c r="I147" s="1133"/>
      <c r="J147" s="1133"/>
      <c r="K147" s="1133"/>
      <c r="L147" s="1134"/>
      <c r="M147" s="1134"/>
      <c r="N147" s="1136"/>
      <c r="O147" s="1136"/>
      <c r="P147" s="1136"/>
      <c r="Q147" s="1136"/>
      <c r="R147" s="1136"/>
      <c r="S147" s="1136"/>
      <c r="T147" s="1136"/>
      <c r="U147" s="1136"/>
      <c r="V147" s="1136"/>
      <c r="W147" s="1136"/>
      <c r="X147" s="129"/>
    </row>
    <row r="148" spans="1:24" s="73" customFormat="1" ht="21" customHeight="1">
      <c r="A148" s="130"/>
      <c r="B148" s="1124"/>
      <c r="C148" s="1125"/>
      <c r="D148" s="1115" t="s">
        <v>991</v>
      </c>
      <c r="E148" s="1116"/>
      <c r="F148" s="1116"/>
      <c r="G148" s="1116"/>
      <c r="H148" s="1116"/>
      <c r="I148" s="1116"/>
      <c r="J148" s="1116"/>
      <c r="K148" s="1116"/>
      <c r="L148" s="1117"/>
      <c r="M148" s="1117"/>
      <c r="N148" s="1118" t="s">
        <v>992</v>
      </c>
      <c r="O148" s="1119"/>
      <c r="P148" s="1119"/>
      <c r="Q148" s="1119"/>
      <c r="R148" s="1119"/>
      <c r="S148" s="1119"/>
      <c r="T148" s="1119"/>
      <c r="U148" s="1119"/>
      <c r="V148" s="1119"/>
      <c r="W148" s="1119"/>
      <c r="X148" s="129"/>
    </row>
    <row r="149" spans="1:24" s="73" customFormat="1" ht="54" customHeight="1">
      <c r="A149" s="130"/>
      <c r="B149" s="1126"/>
      <c r="C149" s="1127"/>
      <c r="D149" s="1128" t="s">
        <v>990</v>
      </c>
      <c r="E149" s="1129"/>
      <c r="F149" s="1129"/>
      <c r="G149" s="1129"/>
      <c r="H149" s="1129"/>
      <c r="I149" s="1129"/>
      <c r="J149" s="1129"/>
      <c r="K149" s="1129"/>
      <c r="L149" s="1130"/>
      <c r="M149" s="1130"/>
      <c r="N149" s="1131"/>
      <c r="O149" s="1131"/>
      <c r="P149" s="1131"/>
      <c r="Q149" s="1131"/>
      <c r="R149" s="1131"/>
      <c r="S149" s="1131"/>
      <c r="T149" s="1131"/>
      <c r="U149" s="1131"/>
      <c r="V149" s="1131"/>
      <c r="W149" s="1131"/>
      <c r="X149" s="129"/>
    </row>
    <row r="150" spans="1:24" s="73" customFormat="1" ht="18" customHeight="1">
      <c r="A150" s="130"/>
      <c r="B150" s="146" t="s">
        <v>140</v>
      </c>
      <c r="C150" s="129"/>
      <c r="D150" s="129"/>
      <c r="E150" s="129"/>
      <c r="F150" s="129"/>
      <c r="G150" s="129"/>
      <c r="H150" s="129"/>
      <c r="I150" s="129"/>
      <c r="J150" s="129"/>
      <c r="K150" s="129"/>
      <c r="L150" s="129"/>
      <c r="M150" s="129"/>
      <c r="N150" s="129"/>
      <c r="O150" s="129"/>
      <c r="P150" s="129"/>
      <c r="Q150" s="129"/>
      <c r="R150" s="129"/>
      <c r="S150" s="129"/>
      <c r="T150" s="129"/>
      <c r="U150" s="129"/>
      <c r="V150" s="129"/>
      <c r="W150" s="129"/>
      <c r="X150" s="129"/>
    </row>
    <row r="151" spans="1:24" s="73" customFormat="1" ht="18" customHeight="1">
      <c r="A151" s="130"/>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row>
    <row r="152" spans="1:24" s="73" customFormat="1" ht="18" customHeight="1">
      <c r="A152" s="130" t="s">
        <v>402</v>
      </c>
      <c r="B152" s="129"/>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row>
    <row r="153" spans="1:24" s="73" customFormat="1" ht="18" customHeight="1">
      <c r="A153" s="130" t="s">
        <v>141</v>
      </c>
      <c r="B153" s="129"/>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row>
    <row r="154" spans="1:24" s="73" customFormat="1" ht="45.75" customHeight="1" thickBot="1">
      <c r="A154" s="130"/>
      <c r="B154" s="1101" t="s">
        <v>142</v>
      </c>
      <c r="C154" s="1101"/>
      <c r="D154" s="1101"/>
      <c r="E154" s="1101"/>
      <c r="F154" s="1101"/>
      <c r="G154" s="1101"/>
      <c r="H154" s="1101"/>
      <c r="I154" s="1101"/>
      <c r="J154" s="1101"/>
      <c r="K154" s="1101"/>
      <c r="L154" s="1101"/>
      <c r="M154" s="1101"/>
      <c r="N154" s="1101"/>
      <c r="O154" s="1101"/>
      <c r="P154" s="1101"/>
      <c r="Q154" s="1101"/>
      <c r="R154" s="1101"/>
      <c r="S154" s="1101"/>
      <c r="T154" s="1101"/>
      <c r="U154" s="1101"/>
      <c r="V154" s="1101"/>
      <c r="W154" s="1101"/>
      <c r="X154" s="1101"/>
    </row>
    <row r="155" spans="1:24" s="75" customFormat="1" ht="36" customHeight="1" thickBot="1">
      <c r="A155" s="1122" t="s">
        <v>778</v>
      </c>
      <c r="B155" s="1123"/>
      <c r="C155" s="1120" t="s">
        <v>406</v>
      </c>
      <c r="D155" s="1120"/>
      <c r="E155" s="1120"/>
      <c r="F155" s="1120"/>
      <c r="G155" s="1120"/>
      <c r="H155" s="1120"/>
      <c r="I155" s="1120"/>
      <c r="J155" s="1120"/>
      <c r="K155" s="1120"/>
      <c r="L155" s="1120"/>
      <c r="M155" s="1120"/>
      <c r="N155" s="1120"/>
      <c r="O155" s="1120"/>
      <c r="P155" s="1120"/>
      <c r="Q155" s="1120"/>
      <c r="R155" s="1120"/>
      <c r="S155" s="1120"/>
      <c r="T155" s="1120"/>
      <c r="U155" s="1120"/>
      <c r="V155" s="1120"/>
      <c r="W155" s="1120"/>
      <c r="X155" s="1120"/>
    </row>
    <row r="156" spans="1:24" s="73" customFormat="1" ht="18" customHeight="1">
      <c r="A156" s="1121" t="s">
        <v>97</v>
      </c>
      <c r="B156" s="1121"/>
      <c r="C156" s="1113" t="s">
        <v>143</v>
      </c>
      <c r="D156" s="1113"/>
      <c r="E156" s="1113"/>
      <c r="F156" s="1113"/>
      <c r="G156" s="1113"/>
      <c r="H156" s="1113"/>
      <c r="I156" s="1113"/>
      <c r="J156" s="1113"/>
      <c r="K156" s="1113"/>
      <c r="L156" s="1113"/>
      <c r="M156" s="1113"/>
      <c r="N156" s="1113"/>
      <c r="O156" s="1113"/>
      <c r="P156" s="1113"/>
      <c r="Q156" s="1113"/>
      <c r="R156" s="1113"/>
      <c r="S156" s="1113"/>
      <c r="T156" s="1113"/>
      <c r="U156" s="1113"/>
      <c r="V156" s="1113"/>
      <c r="W156" s="1113"/>
      <c r="X156" s="1113"/>
    </row>
    <row r="157" spans="1:24" s="73" customFormat="1" ht="36" customHeight="1">
      <c r="A157" s="998" t="s">
        <v>98</v>
      </c>
      <c r="B157" s="998"/>
      <c r="C157" s="999" t="s">
        <v>144</v>
      </c>
      <c r="D157" s="1000"/>
      <c r="E157" s="1000"/>
      <c r="F157" s="1000"/>
      <c r="G157" s="1000"/>
      <c r="H157" s="1000"/>
      <c r="I157" s="1000"/>
      <c r="J157" s="1000"/>
      <c r="K157" s="1000"/>
      <c r="L157" s="1000"/>
      <c r="M157" s="1000"/>
      <c r="N157" s="1000"/>
      <c r="O157" s="1000"/>
      <c r="P157" s="1000"/>
      <c r="Q157" s="1000"/>
      <c r="R157" s="1000"/>
      <c r="S157" s="1000"/>
      <c r="T157" s="1000"/>
      <c r="U157" s="1000"/>
      <c r="V157" s="1000"/>
      <c r="W157" s="1000"/>
      <c r="X157" s="1000"/>
    </row>
    <row r="158" spans="1:24" s="73" customFormat="1" ht="36" customHeight="1">
      <c r="A158" s="998"/>
      <c r="B158" s="998"/>
      <c r="C158" s="1013" t="s">
        <v>485</v>
      </c>
      <c r="D158" s="1014"/>
      <c r="E158" s="1014"/>
      <c r="F158" s="1014"/>
      <c r="G158" s="1014"/>
      <c r="H158" s="1014"/>
      <c r="I158" s="1014"/>
      <c r="J158" s="1014"/>
      <c r="K158" s="1014"/>
      <c r="L158" s="1014"/>
      <c r="M158" s="1014"/>
      <c r="N158" s="1014"/>
      <c r="O158" s="1014"/>
      <c r="P158" s="1014"/>
      <c r="Q158" s="1014"/>
      <c r="R158" s="1014"/>
      <c r="S158" s="1014"/>
      <c r="T158" s="1014"/>
      <c r="U158" s="1014"/>
      <c r="V158" s="1014"/>
      <c r="W158" s="1014"/>
      <c r="X158" s="1014"/>
    </row>
    <row r="159" spans="1:24" s="73" customFormat="1" ht="36" customHeight="1">
      <c r="A159" s="998"/>
      <c r="B159" s="998"/>
      <c r="C159" s="999" t="s">
        <v>374</v>
      </c>
      <c r="D159" s="1000"/>
      <c r="E159" s="1000"/>
      <c r="F159" s="1000"/>
      <c r="G159" s="1000"/>
      <c r="H159" s="1000"/>
      <c r="I159" s="1000"/>
      <c r="J159" s="1000"/>
      <c r="K159" s="1000"/>
      <c r="L159" s="1000"/>
      <c r="M159" s="1000"/>
      <c r="N159" s="1000"/>
      <c r="O159" s="1000"/>
      <c r="P159" s="1000"/>
      <c r="Q159" s="1000"/>
      <c r="R159" s="1000"/>
      <c r="S159" s="1000"/>
      <c r="T159" s="1000"/>
      <c r="U159" s="1000"/>
      <c r="V159" s="1000"/>
      <c r="W159" s="1000"/>
      <c r="X159" s="1000"/>
    </row>
    <row r="160" spans="1:24" s="73" customFormat="1" ht="36" customHeight="1">
      <c r="A160" s="998"/>
      <c r="B160" s="998"/>
      <c r="C160" s="999" t="s">
        <v>375</v>
      </c>
      <c r="D160" s="1000"/>
      <c r="E160" s="1000"/>
      <c r="F160" s="1000"/>
      <c r="G160" s="1000"/>
      <c r="H160" s="1000"/>
      <c r="I160" s="1000"/>
      <c r="J160" s="1000"/>
      <c r="K160" s="1000"/>
      <c r="L160" s="1000"/>
      <c r="M160" s="1000"/>
      <c r="N160" s="1000"/>
      <c r="O160" s="1000"/>
      <c r="P160" s="1000"/>
      <c r="Q160" s="1000"/>
      <c r="R160" s="1000"/>
      <c r="S160" s="1000"/>
      <c r="T160" s="1000"/>
      <c r="U160" s="1000"/>
      <c r="V160" s="1000"/>
      <c r="W160" s="1000"/>
      <c r="X160" s="1000"/>
    </row>
    <row r="161" spans="1:24" s="73" customFormat="1" ht="36" customHeight="1">
      <c r="A161" s="998"/>
      <c r="B161" s="998"/>
      <c r="C161" s="999" t="s">
        <v>376</v>
      </c>
      <c r="D161" s="1000"/>
      <c r="E161" s="1000"/>
      <c r="F161" s="1000"/>
      <c r="G161" s="1000"/>
      <c r="H161" s="1000"/>
      <c r="I161" s="1000"/>
      <c r="J161" s="1000"/>
      <c r="K161" s="1000"/>
      <c r="L161" s="1000"/>
      <c r="M161" s="1000"/>
      <c r="N161" s="1000"/>
      <c r="O161" s="1000"/>
      <c r="P161" s="1000"/>
      <c r="Q161" s="1000"/>
      <c r="R161" s="1000"/>
      <c r="S161" s="1000"/>
      <c r="T161" s="1000"/>
      <c r="U161" s="1000"/>
      <c r="V161" s="1000"/>
      <c r="W161" s="1000"/>
      <c r="X161" s="1000"/>
    </row>
    <row r="162" spans="1:24" s="73" customFormat="1" ht="36" customHeight="1">
      <c r="A162" s="998"/>
      <c r="B162" s="998"/>
      <c r="C162" s="999" t="s">
        <v>486</v>
      </c>
      <c r="D162" s="1000"/>
      <c r="E162" s="1000"/>
      <c r="F162" s="1000"/>
      <c r="G162" s="1000"/>
      <c r="H162" s="1000"/>
      <c r="I162" s="1000"/>
      <c r="J162" s="1000"/>
      <c r="K162" s="1000"/>
      <c r="L162" s="1000"/>
      <c r="M162" s="1000"/>
      <c r="N162" s="1000"/>
      <c r="O162" s="1000"/>
      <c r="P162" s="1000"/>
      <c r="Q162" s="1000"/>
      <c r="R162" s="1000"/>
      <c r="S162" s="1000"/>
      <c r="T162" s="1000"/>
      <c r="U162" s="1000"/>
      <c r="V162" s="1000"/>
      <c r="W162" s="1000"/>
      <c r="X162" s="1000"/>
    </row>
    <row r="163" spans="1:24" s="73" customFormat="1" ht="39.6" customHeight="1">
      <c r="A163" s="998"/>
      <c r="B163" s="998"/>
      <c r="C163" s="999" t="s">
        <v>487</v>
      </c>
      <c r="D163" s="1000"/>
      <c r="E163" s="1000"/>
      <c r="F163" s="1000"/>
      <c r="G163" s="1000"/>
      <c r="H163" s="1000"/>
      <c r="I163" s="1000"/>
      <c r="J163" s="1000"/>
      <c r="K163" s="1000"/>
      <c r="L163" s="1000"/>
      <c r="M163" s="1000"/>
      <c r="N163" s="1000"/>
      <c r="O163" s="1000"/>
      <c r="P163" s="1000"/>
      <c r="Q163" s="1000"/>
      <c r="R163" s="1000"/>
      <c r="S163" s="1000"/>
      <c r="T163" s="1000"/>
      <c r="U163" s="1000"/>
      <c r="V163" s="1000"/>
      <c r="W163" s="1000"/>
      <c r="X163" s="1000"/>
    </row>
    <row r="164" spans="1:24" s="73" customFormat="1" ht="36" customHeight="1">
      <c r="A164" s="998"/>
      <c r="B164" s="998"/>
      <c r="C164" s="999" t="s">
        <v>488</v>
      </c>
      <c r="D164" s="1000"/>
      <c r="E164" s="1000"/>
      <c r="F164" s="1000"/>
      <c r="G164" s="1000"/>
      <c r="H164" s="1000"/>
      <c r="I164" s="1000"/>
      <c r="J164" s="1000"/>
      <c r="K164" s="1000"/>
      <c r="L164" s="1000"/>
      <c r="M164" s="1000"/>
      <c r="N164" s="1000"/>
      <c r="O164" s="1000"/>
      <c r="P164" s="1000"/>
      <c r="Q164" s="1000"/>
      <c r="R164" s="1000"/>
      <c r="S164" s="1000"/>
      <c r="T164" s="1000"/>
      <c r="U164" s="1000"/>
      <c r="V164" s="1000"/>
      <c r="W164" s="1000"/>
      <c r="X164" s="1000"/>
    </row>
    <row r="165" spans="1:24" s="73" customFormat="1" ht="36" customHeight="1">
      <c r="A165" s="998"/>
      <c r="B165" s="998"/>
      <c r="C165" s="1013" t="s">
        <v>489</v>
      </c>
      <c r="D165" s="1014"/>
      <c r="E165" s="1014"/>
      <c r="F165" s="1014"/>
      <c r="G165" s="1014"/>
      <c r="H165" s="1014"/>
      <c r="I165" s="1014"/>
      <c r="J165" s="1014"/>
      <c r="K165" s="1014"/>
      <c r="L165" s="1014"/>
      <c r="M165" s="1014"/>
      <c r="N165" s="1014"/>
      <c r="O165" s="1014"/>
      <c r="P165" s="1014"/>
      <c r="Q165" s="1014"/>
      <c r="R165" s="1014"/>
      <c r="S165" s="1014"/>
      <c r="T165" s="1014"/>
      <c r="U165" s="1014"/>
      <c r="V165" s="1014"/>
      <c r="W165" s="1014"/>
      <c r="X165" s="1014"/>
    </row>
    <row r="166" spans="1:24" s="73" customFormat="1" ht="18" customHeight="1">
      <c r="A166" s="130"/>
      <c r="B166" s="129"/>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row>
    <row r="167" spans="1:24" s="73" customFormat="1" ht="18" customHeight="1">
      <c r="A167" s="130" t="s">
        <v>145</v>
      </c>
      <c r="B167" s="129"/>
      <c r="C167" s="129"/>
      <c r="D167" s="129"/>
      <c r="E167" s="129"/>
      <c r="F167" s="129"/>
      <c r="G167" s="129"/>
      <c r="H167" s="129"/>
      <c r="I167" s="129"/>
      <c r="J167" s="129"/>
      <c r="K167" s="129"/>
      <c r="L167" s="129"/>
      <c r="M167" s="129"/>
      <c r="N167" s="129"/>
      <c r="O167" s="129"/>
      <c r="P167" s="129"/>
      <c r="Q167" s="129"/>
      <c r="R167" s="129"/>
      <c r="S167" s="129"/>
      <c r="T167" s="129"/>
      <c r="U167" s="129"/>
      <c r="V167" s="129"/>
      <c r="W167" s="129"/>
      <c r="X167" s="129"/>
    </row>
    <row r="168" spans="1:24" s="73" customFormat="1" ht="18" customHeight="1">
      <c r="A168" s="1072" t="s">
        <v>143</v>
      </c>
      <c r="B168" s="1072"/>
      <c r="C168" s="1072"/>
      <c r="D168" s="1072"/>
      <c r="E168" s="1072"/>
      <c r="F168" s="1072"/>
      <c r="G168" s="1072"/>
      <c r="H168" s="1072"/>
      <c r="I168" s="1072"/>
      <c r="J168" s="1072"/>
      <c r="K168" s="1072"/>
      <c r="L168" s="1072"/>
      <c r="M168" s="1072"/>
      <c r="N168" s="1072"/>
      <c r="O168" s="1072"/>
      <c r="P168" s="1072"/>
      <c r="Q168" s="1072"/>
      <c r="R168" s="1072"/>
      <c r="S168" s="1072"/>
      <c r="T168" s="1072"/>
      <c r="U168" s="1072"/>
      <c r="V168" s="1072"/>
      <c r="W168" s="1072"/>
      <c r="X168" s="1072"/>
    </row>
    <row r="169" spans="1:24" s="73" customFormat="1" ht="18" customHeight="1">
      <c r="A169" s="1309" t="s">
        <v>146</v>
      </c>
      <c r="B169" s="1309"/>
      <c r="C169" s="1309"/>
      <c r="D169" s="1270" t="s">
        <v>338</v>
      </c>
      <c r="E169" s="1271"/>
      <c r="F169" s="1271"/>
      <c r="G169" s="150"/>
      <c r="H169" s="1285" t="s">
        <v>98</v>
      </c>
      <c r="I169" s="998"/>
      <c r="J169" s="1270" t="s">
        <v>339</v>
      </c>
      <c r="K169" s="1271"/>
      <c r="L169" s="1271"/>
      <c r="M169" s="1271"/>
      <c r="N169" s="1285" t="s">
        <v>98</v>
      </c>
      <c r="O169" s="998"/>
      <c r="P169" s="1270" t="s">
        <v>941</v>
      </c>
      <c r="Q169" s="1271"/>
      <c r="R169" s="1271"/>
      <c r="S169" s="1286"/>
      <c r="T169" s="1286"/>
      <c r="U169" s="1286"/>
      <c r="V169" s="1286"/>
      <c r="W169" s="1286"/>
      <c r="X169" s="477" t="s">
        <v>342</v>
      </c>
    </row>
    <row r="170" spans="1:24" s="73" customFormat="1" ht="18" customHeight="1">
      <c r="A170" s="1309" t="s">
        <v>147</v>
      </c>
      <c r="B170" s="1309"/>
      <c r="C170" s="1309"/>
      <c r="D170" s="1270" t="s">
        <v>340</v>
      </c>
      <c r="E170" s="1271"/>
      <c r="F170" s="1271"/>
      <c r="G170" s="150"/>
      <c r="H170" s="1285" t="s">
        <v>98</v>
      </c>
      <c r="I170" s="998"/>
      <c r="J170" s="1270" t="s">
        <v>339</v>
      </c>
      <c r="K170" s="1271"/>
      <c r="L170" s="1271"/>
      <c r="M170" s="1271"/>
      <c r="N170" s="1285"/>
      <c r="O170" s="998"/>
      <c r="P170" s="1270" t="s">
        <v>941</v>
      </c>
      <c r="Q170" s="1271"/>
      <c r="R170" s="1271"/>
      <c r="S170" s="1286"/>
      <c r="T170" s="1286"/>
      <c r="U170" s="1286"/>
      <c r="V170" s="1286"/>
      <c r="W170" s="1286"/>
      <c r="X170" s="477" t="s">
        <v>342</v>
      </c>
    </row>
    <row r="171" spans="1:24" s="73" customFormat="1" ht="18" customHeight="1">
      <c r="A171" s="1309" t="s">
        <v>148</v>
      </c>
      <c r="B171" s="1309"/>
      <c r="C171" s="1309"/>
      <c r="D171" s="1135" t="s">
        <v>348</v>
      </c>
      <c r="E171" s="1135"/>
      <c r="F171" s="1135"/>
      <c r="G171" s="1135"/>
      <c r="H171" s="1135"/>
      <c r="I171" s="1135"/>
      <c r="J171" s="1135"/>
      <c r="K171" s="1135"/>
      <c r="L171" s="1135"/>
      <c r="M171" s="1135"/>
      <c r="N171" s="1135"/>
      <c r="O171" s="1135"/>
      <c r="P171" s="1135"/>
      <c r="Q171" s="1135"/>
      <c r="R171" s="1135"/>
      <c r="S171" s="1135"/>
      <c r="T171" s="1135"/>
      <c r="U171" s="1135"/>
      <c r="V171" s="1135"/>
      <c r="W171" s="1135"/>
      <c r="X171" s="1135"/>
    </row>
    <row r="172" spans="1:24" s="73" customFormat="1" ht="18" customHeight="1">
      <c r="A172" s="130"/>
      <c r="B172" s="129"/>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row>
    <row r="173" spans="1:24" s="73" customFormat="1" ht="18" customHeight="1">
      <c r="A173" s="130"/>
      <c r="B173" s="129"/>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row>
    <row r="174" spans="1:24" s="73" customFormat="1" ht="18" customHeight="1">
      <c r="A174" s="130" t="s">
        <v>149</v>
      </c>
      <c r="B174" s="129"/>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row>
    <row r="175" spans="1:24" s="73" customFormat="1" ht="18" customHeight="1">
      <c r="A175" s="130"/>
      <c r="B175" s="129" t="s">
        <v>150</v>
      </c>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row>
    <row r="176" spans="1:24" s="73" customFormat="1" ht="18" customHeight="1">
      <c r="A176" s="997" t="s">
        <v>97</v>
      </c>
      <c r="B176" s="997"/>
      <c r="C176" s="1113" t="s">
        <v>143</v>
      </c>
      <c r="D176" s="1113"/>
      <c r="E176" s="1113"/>
      <c r="F176" s="1113"/>
      <c r="G176" s="1113"/>
      <c r="H176" s="1113"/>
      <c r="I176" s="1113"/>
      <c r="J176" s="1113"/>
      <c r="K176" s="1113"/>
      <c r="L176" s="1113"/>
      <c r="M176" s="1113"/>
      <c r="N176" s="1113"/>
      <c r="O176" s="1113"/>
      <c r="P176" s="1113"/>
      <c r="Q176" s="1113"/>
      <c r="R176" s="1113"/>
      <c r="S176" s="1113"/>
      <c r="T176" s="1113"/>
      <c r="U176" s="1113"/>
      <c r="V176" s="1113"/>
      <c r="W176" s="1113"/>
      <c r="X176" s="1113"/>
    </row>
    <row r="177" spans="1:24" s="73" customFormat="1" ht="36" customHeight="1">
      <c r="A177" s="998" t="s">
        <v>98</v>
      </c>
      <c r="B177" s="998"/>
      <c r="C177" s="999" t="s">
        <v>151</v>
      </c>
      <c r="D177" s="1000"/>
      <c r="E177" s="1000"/>
      <c r="F177" s="1000"/>
      <c r="G177" s="1000"/>
      <c r="H177" s="1000"/>
      <c r="I177" s="1000"/>
      <c r="J177" s="1000"/>
      <c r="K177" s="1000"/>
      <c r="L177" s="1000"/>
      <c r="M177" s="1000"/>
      <c r="N177" s="1000"/>
      <c r="O177" s="1000"/>
      <c r="P177" s="1000"/>
      <c r="Q177" s="1000"/>
      <c r="R177" s="1000"/>
      <c r="S177" s="1000"/>
      <c r="T177" s="1000"/>
      <c r="U177" s="1000"/>
      <c r="V177" s="1000"/>
      <c r="W177" s="1000"/>
      <c r="X177" s="1000"/>
    </row>
    <row r="178" spans="1:24" s="73" customFormat="1" ht="36" customHeight="1">
      <c r="A178" s="998"/>
      <c r="B178" s="998"/>
      <c r="C178" s="1013" t="s">
        <v>377</v>
      </c>
      <c r="D178" s="1014"/>
      <c r="E178" s="1014"/>
      <c r="F178" s="1014"/>
      <c r="G178" s="1014"/>
      <c r="H178" s="1014"/>
      <c r="I178" s="1014"/>
      <c r="J178" s="1014"/>
      <c r="K178" s="1014"/>
      <c r="L178" s="1014"/>
      <c r="M178" s="1014"/>
      <c r="N178" s="1014"/>
      <c r="O178" s="1014"/>
      <c r="P178" s="1014"/>
      <c r="Q178" s="1014"/>
      <c r="R178" s="1014"/>
      <c r="S178" s="1014"/>
      <c r="T178" s="1014"/>
      <c r="U178" s="1014"/>
      <c r="V178" s="1014"/>
      <c r="W178" s="1014"/>
      <c r="X178" s="1014"/>
    </row>
    <row r="179" spans="1:24" s="73" customFormat="1" ht="36" customHeight="1">
      <c r="A179" s="998"/>
      <c r="B179" s="998"/>
      <c r="C179" s="1013" t="s">
        <v>379</v>
      </c>
      <c r="D179" s="1014"/>
      <c r="E179" s="1014"/>
      <c r="F179" s="1014"/>
      <c r="G179" s="1014"/>
      <c r="H179" s="1014"/>
      <c r="I179" s="1014"/>
      <c r="J179" s="1014"/>
      <c r="K179" s="1014"/>
      <c r="L179" s="1014"/>
      <c r="M179" s="1014"/>
      <c r="N179" s="1014"/>
      <c r="O179" s="1014"/>
      <c r="P179" s="1014"/>
      <c r="Q179" s="1014"/>
      <c r="R179" s="1014"/>
      <c r="S179" s="1014"/>
      <c r="T179" s="1014"/>
      <c r="U179" s="1014"/>
      <c r="V179" s="1014"/>
      <c r="W179" s="1014"/>
      <c r="X179" s="1014"/>
    </row>
    <row r="180" spans="1:24" s="73" customFormat="1" ht="36" customHeight="1">
      <c r="A180" s="998" t="s">
        <v>98</v>
      </c>
      <c r="B180" s="998"/>
      <c r="C180" s="1013" t="s">
        <v>380</v>
      </c>
      <c r="D180" s="1014"/>
      <c r="E180" s="1014"/>
      <c r="F180" s="1014"/>
      <c r="G180" s="1014"/>
      <c r="H180" s="1014"/>
      <c r="I180" s="1014"/>
      <c r="J180" s="1014"/>
      <c r="K180" s="1014"/>
      <c r="L180" s="1014"/>
      <c r="M180" s="1014"/>
      <c r="N180" s="1014"/>
      <c r="O180" s="1014"/>
      <c r="P180" s="1014"/>
      <c r="Q180" s="1014"/>
      <c r="R180" s="1014"/>
      <c r="S180" s="1014"/>
      <c r="T180" s="1014"/>
      <c r="U180" s="1014"/>
      <c r="V180" s="1014"/>
      <c r="W180" s="1014"/>
      <c r="X180" s="1014"/>
    </row>
    <row r="181" spans="1:24" s="73" customFormat="1" ht="36" customHeight="1">
      <c r="A181" s="998"/>
      <c r="B181" s="998"/>
      <c r="C181" s="1013" t="s">
        <v>381</v>
      </c>
      <c r="D181" s="1014"/>
      <c r="E181" s="1014"/>
      <c r="F181" s="1014"/>
      <c r="G181" s="1014"/>
      <c r="H181" s="1014"/>
      <c r="I181" s="1014"/>
      <c r="J181" s="1014"/>
      <c r="K181" s="1014"/>
      <c r="L181" s="1014"/>
      <c r="M181" s="1014"/>
      <c r="N181" s="1014"/>
      <c r="O181" s="1014"/>
      <c r="P181" s="1014"/>
      <c r="Q181" s="1014"/>
      <c r="R181" s="1014"/>
      <c r="S181" s="1014"/>
      <c r="T181" s="1014"/>
      <c r="U181" s="1014"/>
      <c r="V181" s="1014"/>
      <c r="W181" s="1014"/>
      <c r="X181" s="1014"/>
    </row>
    <row r="182" spans="1:24" s="73" customFormat="1" ht="36" customHeight="1">
      <c r="A182" s="998"/>
      <c r="B182" s="998"/>
      <c r="C182" s="1013" t="s">
        <v>382</v>
      </c>
      <c r="D182" s="1014"/>
      <c r="E182" s="1014"/>
      <c r="F182" s="1014"/>
      <c r="G182" s="1014"/>
      <c r="H182" s="1014"/>
      <c r="I182" s="1014"/>
      <c r="J182" s="1014"/>
      <c r="K182" s="1014"/>
      <c r="L182" s="1014"/>
      <c r="M182" s="1014"/>
      <c r="N182" s="1014"/>
      <c r="O182" s="1014"/>
      <c r="P182" s="1014"/>
      <c r="Q182" s="1014"/>
      <c r="R182" s="1014"/>
      <c r="S182" s="1014"/>
      <c r="T182" s="1014"/>
      <c r="U182" s="1014"/>
      <c r="V182" s="1014"/>
      <c r="W182" s="1014"/>
      <c r="X182" s="1014"/>
    </row>
    <row r="183" spans="1:24" s="73" customFormat="1" ht="36" customHeight="1">
      <c r="A183" s="998" t="s">
        <v>98</v>
      </c>
      <c r="B183" s="998"/>
      <c r="C183" s="1013" t="s">
        <v>383</v>
      </c>
      <c r="D183" s="1014"/>
      <c r="E183" s="1014"/>
      <c r="F183" s="1014"/>
      <c r="G183" s="1014"/>
      <c r="H183" s="1014"/>
      <c r="I183" s="1014"/>
      <c r="J183" s="1014"/>
      <c r="K183" s="1014"/>
      <c r="L183" s="1014"/>
      <c r="M183" s="1014"/>
      <c r="N183" s="1014"/>
      <c r="O183" s="1014"/>
      <c r="P183" s="1014"/>
      <c r="Q183" s="1014"/>
      <c r="R183" s="1014"/>
      <c r="S183" s="1014"/>
      <c r="T183" s="1014"/>
      <c r="U183" s="1014"/>
      <c r="V183" s="1014"/>
      <c r="W183" s="1014"/>
      <c r="X183" s="1014"/>
    </row>
    <row r="184" spans="1:24" s="73" customFormat="1" ht="36" customHeight="1">
      <c r="A184" s="998"/>
      <c r="B184" s="998"/>
      <c r="C184" s="1013" t="s">
        <v>384</v>
      </c>
      <c r="D184" s="1014"/>
      <c r="E184" s="1014"/>
      <c r="F184" s="1014"/>
      <c r="G184" s="1014"/>
      <c r="H184" s="1014"/>
      <c r="I184" s="1014"/>
      <c r="J184" s="1014"/>
      <c r="K184" s="1014"/>
      <c r="L184" s="1014"/>
      <c r="M184" s="1014"/>
      <c r="N184" s="1014"/>
      <c r="O184" s="1014"/>
      <c r="P184" s="1014"/>
      <c r="Q184" s="1014"/>
      <c r="R184" s="1014"/>
      <c r="S184" s="1014"/>
      <c r="T184" s="1014"/>
      <c r="U184" s="1014"/>
      <c r="V184" s="1014"/>
      <c r="W184" s="1014"/>
      <c r="X184" s="1014"/>
    </row>
    <row r="185" spans="1:24" s="73" customFormat="1" ht="36" customHeight="1">
      <c r="A185" s="998" t="s">
        <v>98</v>
      </c>
      <c r="B185" s="998"/>
      <c r="C185" s="1013" t="s">
        <v>378</v>
      </c>
      <c r="D185" s="1014"/>
      <c r="E185" s="1014"/>
      <c r="F185" s="1014"/>
      <c r="G185" s="1014"/>
      <c r="H185" s="1014"/>
      <c r="I185" s="1014"/>
      <c r="J185" s="1014"/>
      <c r="K185" s="1014"/>
      <c r="L185" s="1014"/>
      <c r="M185" s="1014"/>
      <c r="N185" s="1014"/>
      <c r="O185" s="1014"/>
      <c r="P185" s="1014"/>
      <c r="Q185" s="1014"/>
      <c r="R185" s="1014"/>
      <c r="S185" s="1014"/>
      <c r="T185" s="1014"/>
      <c r="U185" s="1014"/>
      <c r="V185" s="1014"/>
      <c r="W185" s="1014"/>
      <c r="X185" s="1014"/>
    </row>
    <row r="186" spans="1:24" s="73" customFormat="1" ht="36" customHeight="1">
      <c r="A186" s="998"/>
      <c r="B186" s="998"/>
      <c r="C186" s="1283" t="s">
        <v>152</v>
      </c>
      <c r="D186" s="1284"/>
      <c r="E186" s="1284"/>
      <c r="F186" s="1284"/>
      <c r="G186" s="1284"/>
      <c r="H186" s="1284"/>
      <c r="I186" s="1284"/>
      <c r="J186" s="1284"/>
      <c r="K186" s="1284"/>
      <c r="L186" s="1284"/>
      <c r="M186" s="1284"/>
      <c r="N186" s="1284"/>
      <c r="O186" s="1284"/>
      <c r="P186" s="1284"/>
      <c r="Q186" s="1284"/>
      <c r="R186" s="1284"/>
      <c r="S186" s="1284"/>
      <c r="T186" s="1284"/>
      <c r="U186" s="1284"/>
      <c r="V186" s="1284"/>
      <c r="W186" s="1284"/>
      <c r="X186" s="1284"/>
    </row>
    <row r="187" spans="1:24" s="77" customFormat="1" ht="19.899999999999999" customHeight="1">
      <c r="A187" s="1272" t="s">
        <v>943</v>
      </c>
      <c r="B187" s="1272"/>
      <c r="C187" s="1273"/>
      <c r="D187" s="1273"/>
      <c r="E187" s="1273"/>
      <c r="F187" s="1273"/>
      <c r="G187" s="1273"/>
      <c r="H187" s="1273"/>
      <c r="I187" s="1273"/>
      <c r="J187" s="1273"/>
      <c r="K187" s="1273"/>
      <c r="L187" s="1273"/>
      <c r="M187" s="1273"/>
      <c r="N187" s="1273"/>
      <c r="O187" s="1273"/>
      <c r="P187" s="1273"/>
      <c r="Q187" s="1273"/>
      <c r="R187" s="1273"/>
      <c r="S187" s="1273"/>
      <c r="T187" s="1273"/>
      <c r="U187" s="1273"/>
      <c r="V187" s="1273"/>
      <c r="W187" s="1273"/>
      <c r="X187" s="1273"/>
    </row>
    <row r="188" spans="1:24" s="73" customFormat="1" ht="19.899999999999999" customHeight="1">
      <c r="A188" s="1272" t="s">
        <v>944</v>
      </c>
      <c r="B188" s="1272"/>
      <c r="C188" s="1272"/>
      <c r="D188" s="1272"/>
      <c r="E188" s="1272"/>
      <c r="F188" s="1272"/>
      <c r="G188" s="1272"/>
      <c r="H188" s="1272"/>
      <c r="I188" s="1272"/>
      <c r="J188" s="1272"/>
      <c r="K188" s="1272"/>
      <c r="L188" s="1272"/>
      <c r="M188" s="1272"/>
      <c r="N188" s="1272"/>
      <c r="O188" s="1272"/>
      <c r="P188" s="1272"/>
      <c r="Q188" s="1272"/>
      <c r="R188" s="1272"/>
      <c r="S188" s="1272"/>
      <c r="T188" s="1272"/>
      <c r="U188" s="1272"/>
      <c r="V188" s="1272"/>
      <c r="W188" s="1272"/>
      <c r="X188" s="1272"/>
    </row>
    <row r="189" spans="1:24" s="73" customFormat="1" ht="18" customHeight="1">
      <c r="A189" s="151"/>
      <c r="B189" s="152" t="s">
        <v>54</v>
      </c>
      <c r="C189" s="146" t="s">
        <v>945</v>
      </c>
      <c r="D189" s="146"/>
      <c r="E189" s="146"/>
      <c r="F189" s="146"/>
      <c r="G189" s="146"/>
      <c r="H189" s="146"/>
      <c r="I189" s="146"/>
      <c r="J189" s="146"/>
      <c r="K189" s="146"/>
      <c r="L189" s="146"/>
      <c r="M189" s="146"/>
      <c r="N189" s="146"/>
      <c r="O189" s="146"/>
      <c r="P189" s="146"/>
      <c r="Q189" s="146"/>
      <c r="R189" s="146"/>
      <c r="S189" s="146"/>
      <c r="T189" s="146"/>
      <c r="U189" s="146"/>
      <c r="V189" s="146"/>
      <c r="W189" s="146"/>
      <c r="X189" s="146"/>
    </row>
    <row r="190" spans="1:24" s="75" customFormat="1" ht="17.45" customHeight="1">
      <c r="A190" s="153"/>
      <c r="B190" s="154" t="s">
        <v>54</v>
      </c>
      <c r="C190" s="1041" t="s">
        <v>153</v>
      </c>
      <c r="D190" s="1041"/>
      <c r="E190" s="1041"/>
      <c r="F190" s="1041"/>
      <c r="G190" s="1041"/>
      <c r="H190" s="1041"/>
      <c r="I190" s="1041"/>
      <c r="J190" s="1041"/>
      <c r="K190" s="1041"/>
      <c r="L190" s="1041"/>
      <c r="M190" s="1041"/>
      <c r="N190" s="1041"/>
      <c r="O190" s="1041"/>
      <c r="P190" s="1041"/>
      <c r="Q190" s="1041"/>
      <c r="R190" s="1041"/>
      <c r="S190" s="1041"/>
      <c r="T190" s="1041"/>
      <c r="U190" s="1041"/>
      <c r="V190" s="1041"/>
      <c r="W190" s="1041"/>
      <c r="X190" s="1041"/>
    </row>
    <row r="191" spans="1:24" s="73" customFormat="1" ht="18" customHeight="1">
      <c r="A191" s="130"/>
      <c r="B191" s="129"/>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row>
    <row r="192" spans="1:24" s="73" customFormat="1" ht="18" customHeight="1">
      <c r="A192" s="130"/>
      <c r="B192" s="129"/>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row>
    <row r="193" spans="1:24" s="78" customFormat="1" ht="36" customHeight="1">
      <c r="A193" s="1266" t="s">
        <v>403</v>
      </c>
      <c r="B193" s="1266"/>
      <c r="C193" s="1266"/>
      <c r="D193" s="1266"/>
      <c r="E193" s="1266"/>
      <c r="F193" s="1266"/>
      <c r="G193" s="1266"/>
      <c r="H193" s="1266"/>
      <c r="I193" s="1266"/>
      <c r="J193" s="1266"/>
      <c r="K193" s="1266"/>
      <c r="L193" s="1266"/>
      <c r="M193" s="1266"/>
      <c r="N193" s="1266"/>
      <c r="O193" s="1266"/>
      <c r="P193" s="1266"/>
      <c r="Q193" s="1266"/>
      <c r="R193" s="1266"/>
      <c r="S193" s="1266"/>
      <c r="T193" s="1266"/>
      <c r="U193" s="1266"/>
      <c r="V193" s="1266"/>
      <c r="W193" s="1266"/>
      <c r="X193" s="1266"/>
    </row>
    <row r="194" spans="1:24" s="73" customFormat="1" ht="18" customHeight="1">
      <c r="A194" s="130"/>
      <c r="B194" s="1274" t="s">
        <v>154</v>
      </c>
      <c r="C194" s="1275"/>
      <c r="D194" s="1275"/>
      <c r="E194" s="1275"/>
      <c r="F194" s="1275"/>
      <c r="G194" s="1275"/>
      <c r="H194" s="1275"/>
      <c r="I194" s="1275"/>
      <c r="J194" s="1275"/>
      <c r="K194" s="1275"/>
      <c r="L194" s="1275"/>
      <c r="M194" s="1275"/>
      <c r="N194" s="1275"/>
      <c r="O194" s="1275"/>
      <c r="P194" s="1275"/>
      <c r="Q194" s="1275"/>
      <c r="R194" s="1275"/>
      <c r="S194" s="1275"/>
      <c r="T194" s="1275"/>
      <c r="U194" s="1275"/>
      <c r="V194" s="1275"/>
      <c r="W194" s="1276"/>
      <c r="X194" s="129"/>
    </row>
    <row r="195" spans="1:24" s="73" customFormat="1" ht="18" customHeight="1">
      <c r="A195" s="130"/>
      <c r="B195" s="1277"/>
      <c r="C195" s="1278"/>
      <c r="D195" s="1278"/>
      <c r="E195" s="1278"/>
      <c r="F195" s="1278"/>
      <c r="G195" s="1278"/>
      <c r="H195" s="1278"/>
      <c r="I195" s="1278"/>
      <c r="J195" s="1278"/>
      <c r="K195" s="1278"/>
      <c r="L195" s="1278"/>
      <c r="M195" s="1278"/>
      <c r="N195" s="1278"/>
      <c r="O195" s="1278"/>
      <c r="P195" s="1278"/>
      <c r="Q195" s="1278"/>
      <c r="R195" s="1278"/>
      <c r="S195" s="1278"/>
      <c r="T195" s="1278"/>
      <c r="U195" s="1278"/>
      <c r="V195" s="1278"/>
      <c r="W195" s="1279"/>
      <c r="X195" s="129"/>
    </row>
    <row r="196" spans="1:24" s="73" customFormat="1" ht="115.35" customHeight="1">
      <c r="A196" s="130"/>
      <c r="B196" s="1277"/>
      <c r="C196" s="1278"/>
      <c r="D196" s="1278"/>
      <c r="E196" s="1278"/>
      <c r="F196" s="1278"/>
      <c r="G196" s="1278"/>
      <c r="H196" s="1278"/>
      <c r="I196" s="1278"/>
      <c r="J196" s="1278"/>
      <c r="K196" s="1278"/>
      <c r="L196" s="1278"/>
      <c r="M196" s="1278"/>
      <c r="N196" s="1278"/>
      <c r="O196" s="1278"/>
      <c r="P196" s="1278"/>
      <c r="Q196" s="1278"/>
      <c r="R196" s="1278"/>
      <c r="S196" s="1278"/>
      <c r="T196" s="1278"/>
      <c r="U196" s="1278"/>
      <c r="V196" s="1278"/>
      <c r="W196" s="1279"/>
      <c r="X196" s="129"/>
    </row>
    <row r="197" spans="1:24" s="73" customFormat="1" ht="157.5" customHeight="1">
      <c r="A197" s="130"/>
      <c r="B197" s="1280"/>
      <c r="C197" s="1281"/>
      <c r="D197" s="1281"/>
      <c r="E197" s="1281"/>
      <c r="F197" s="1281"/>
      <c r="G197" s="1281"/>
      <c r="H197" s="1281"/>
      <c r="I197" s="1281"/>
      <c r="J197" s="1281"/>
      <c r="K197" s="1281"/>
      <c r="L197" s="1281"/>
      <c r="M197" s="1281"/>
      <c r="N197" s="1281"/>
      <c r="O197" s="1281"/>
      <c r="P197" s="1281"/>
      <c r="Q197" s="1281"/>
      <c r="R197" s="1281"/>
      <c r="S197" s="1281"/>
      <c r="T197" s="1281"/>
      <c r="U197" s="1281"/>
      <c r="V197" s="1281"/>
      <c r="W197" s="1282"/>
      <c r="X197" s="129"/>
    </row>
    <row r="198" spans="1:24" s="73" customFormat="1" ht="18" customHeight="1">
      <c r="A198" s="130"/>
      <c r="B198" s="129"/>
      <c r="C198" s="129"/>
      <c r="D198" s="129"/>
      <c r="E198" s="129"/>
      <c r="F198" s="129"/>
      <c r="G198" s="129"/>
      <c r="H198" s="129"/>
      <c r="I198" s="129"/>
      <c r="J198" s="129"/>
      <c r="K198" s="129"/>
      <c r="L198" s="129"/>
      <c r="M198" s="129"/>
      <c r="N198" s="129"/>
      <c r="O198" s="129"/>
      <c r="P198" s="129"/>
      <c r="Q198" s="129"/>
      <c r="R198" s="129"/>
      <c r="S198" s="129"/>
      <c r="T198" s="129"/>
      <c r="U198" s="129"/>
      <c r="V198" s="129"/>
      <c r="W198" s="129"/>
      <c r="X198" s="129"/>
    </row>
    <row r="199" spans="1:24" s="73" customFormat="1" ht="18" customHeight="1">
      <c r="A199" s="130" t="s">
        <v>404</v>
      </c>
      <c r="B199" s="129"/>
      <c r="C199" s="129"/>
      <c r="D199" s="129"/>
      <c r="E199" s="129"/>
      <c r="F199" s="129"/>
      <c r="G199" s="129"/>
      <c r="H199" s="129"/>
      <c r="I199" s="129"/>
      <c r="J199" s="129"/>
      <c r="K199" s="129"/>
      <c r="L199" s="129"/>
      <c r="M199" s="129"/>
      <c r="N199" s="129"/>
      <c r="O199" s="129"/>
      <c r="P199" s="129"/>
      <c r="Q199" s="129"/>
      <c r="R199" s="129"/>
      <c r="S199" s="129"/>
      <c r="T199" s="129"/>
      <c r="U199" s="129"/>
      <c r="V199" s="129"/>
      <c r="W199" s="129"/>
      <c r="X199" s="129"/>
    </row>
    <row r="200" spans="1:24" s="73" customFormat="1" ht="18" customHeight="1">
      <c r="A200" s="1011" t="s">
        <v>780</v>
      </c>
      <c r="B200" s="1011"/>
      <c r="C200" s="1011"/>
      <c r="D200" s="1011"/>
      <c r="E200" s="1011"/>
      <c r="F200" s="1011"/>
      <c r="G200" s="421"/>
      <c r="H200" s="1012" t="s">
        <v>781</v>
      </c>
      <c r="I200" s="1012"/>
      <c r="J200" s="1012"/>
      <c r="K200" s="1011" t="s">
        <v>782</v>
      </c>
      <c r="L200" s="1011"/>
      <c r="M200" s="1011"/>
      <c r="N200" s="1011"/>
      <c r="O200" s="1011"/>
      <c r="P200" s="421"/>
      <c r="Q200" s="421"/>
      <c r="R200" s="421"/>
      <c r="S200" s="421"/>
      <c r="T200" s="421"/>
      <c r="U200" s="421"/>
      <c r="V200" s="421"/>
      <c r="W200" s="421"/>
      <c r="X200" s="129"/>
    </row>
    <row r="201" spans="1:24" s="73" customFormat="1" ht="13.9" customHeight="1">
      <c r="A201" s="130"/>
      <c r="B201" s="129"/>
      <c r="C201" s="129"/>
      <c r="D201" s="129"/>
      <c r="E201" s="129"/>
      <c r="F201" s="129"/>
      <c r="G201" s="129"/>
      <c r="H201" s="129"/>
      <c r="I201" s="129"/>
      <c r="J201" s="129"/>
      <c r="K201" s="129"/>
      <c r="L201" s="129"/>
      <c r="M201" s="129"/>
      <c r="N201" s="129"/>
      <c r="O201" s="129"/>
      <c r="P201" s="129"/>
      <c r="Q201" s="129"/>
      <c r="R201" s="129"/>
      <c r="S201" s="129"/>
      <c r="T201" s="129"/>
      <c r="U201" s="129"/>
      <c r="V201" s="129"/>
      <c r="W201" s="129"/>
      <c r="X201" s="129"/>
    </row>
    <row r="202" spans="1:24" s="73" customFormat="1" ht="18" customHeight="1">
      <c r="A202" s="130" t="s">
        <v>155</v>
      </c>
      <c r="B202" s="129"/>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row>
    <row r="203" spans="1:24" s="73" customFormat="1" ht="10.15" customHeight="1">
      <c r="A203" s="130"/>
      <c r="B203" s="129"/>
      <c r="C203" s="129"/>
      <c r="D203" s="129"/>
      <c r="E203" s="129"/>
      <c r="F203" s="129"/>
      <c r="G203" s="129"/>
      <c r="H203" s="129"/>
      <c r="I203" s="129"/>
      <c r="J203" s="129"/>
      <c r="K203" s="129"/>
      <c r="L203" s="129"/>
      <c r="M203" s="129"/>
      <c r="N203" s="129"/>
      <c r="O203" s="129"/>
      <c r="P203" s="129"/>
      <c r="Q203" s="129"/>
      <c r="R203" s="129"/>
      <c r="S203" s="129"/>
      <c r="T203" s="129"/>
      <c r="U203" s="129"/>
      <c r="V203" s="129"/>
      <c r="W203" s="129"/>
      <c r="X203" s="129"/>
    </row>
    <row r="204" spans="1:24" s="73" customFormat="1" ht="18" customHeight="1">
      <c r="A204" s="1072"/>
      <c r="B204" s="1072"/>
      <c r="C204" s="1113" t="s">
        <v>156</v>
      </c>
      <c r="D204" s="1113"/>
      <c r="E204" s="1113"/>
      <c r="F204" s="1113"/>
      <c r="G204" s="1113"/>
      <c r="H204" s="1113"/>
      <c r="I204" s="1113"/>
      <c r="J204" s="1034" t="s">
        <v>157</v>
      </c>
      <c r="K204" s="1034"/>
      <c r="L204" s="1034"/>
      <c r="M204" s="1034"/>
      <c r="N204" s="1034"/>
      <c r="O204" s="1034"/>
      <c r="P204" s="1034"/>
      <c r="Q204" s="145"/>
      <c r="R204" s="1114" t="s">
        <v>158</v>
      </c>
      <c r="S204" s="1020"/>
      <c r="T204" s="1020"/>
      <c r="U204" s="1020"/>
      <c r="V204" s="1020"/>
      <c r="W204" s="1020"/>
      <c r="X204" s="1016"/>
    </row>
    <row r="205" spans="1:24" s="73" customFormat="1" ht="20.25" customHeight="1">
      <c r="A205" s="1112" t="s">
        <v>159</v>
      </c>
      <c r="B205" s="1112"/>
      <c r="C205" s="982" t="s">
        <v>160</v>
      </c>
      <c r="D205" s="983"/>
      <c r="E205" s="983"/>
      <c r="F205" s="983"/>
      <c r="G205" s="983"/>
      <c r="H205" s="983"/>
      <c r="I205" s="984"/>
      <c r="J205" s="994" t="s">
        <v>490</v>
      </c>
      <c r="K205" s="994"/>
      <c r="L205" s="994"/>
      <c r="M205" s="994"/>
      <c r="N205" s="994"/>
      <c r="O205" s="994"/>
      <c r="P205" s="994"/>
      <c r="Q205" s="366"/>
      <c r="R205" s="991">
        <v>300000</v>
      </c>
      <c r="S205" s="992"/>
      <c r="T205" s="992"/>
      <c r="U205" s="992"/>
      <c r="V205" s="992"/>
      <c r="W205" s="992"/>
      <c r="X205" s="993"/>
    </row>
    <row r="206" spans="1:24" s="73" customFormat="1" ht="20.25" customHeight="1">
      <c r="A206" s="1112"/>
      <c r="B206" s="1112"/>
      <c r="C206" s="988"/>
      <c r="D206" s="989"/>
      <c r="E206" s="989"/>
      <c r="F206" s="989"/>
      <c r="G206" s="989"/>
      <c r="H206" s="989"/>
      <c r="I206" s="990"/>
      <c r="J206" s="1007" t="s">
        <v>491</v>
      </c>
      <c r="K206" s="1008"/>
      <c r="L206" s="1008"/>
      <c r="M206" s="1008"/>
      <c r="N206" s="1008"/>
      <c r="O206" s="1008"/>
      <c r="P206" s="1009"/>
      <c r="Q206" s="366"/>
      <c r="R206" s="991">
        <v>30000</v>
      </c>
      <c r="S206" s="992"/>
      <c r="T206" s="992"/>
      <c r="U206" s="992"/>
      <c r="V206" s="992"/>
      <c r="W206" s="992"/>
      <c r="X206" s="993"/>
    </row>
    <row r="207" spans="1:24" s="73" customFormat="1" ht="20.25" customHeight="1">
      <c r="A207" s="1112"/>
      <c r="B207" s="1112"/>
      <c r="C207" s="982" t="s">
        <v>161</v>
      </c>
      <c r="D207" s="983"/>
      <c r="E207" s="983"/>
      <c r="F207" s="983"/>
      <c r="G207" s="983"/>
      <c r="H207" s="983"/>
      <c r="I207" s="984"/>
      <c r="J207" s="994" t="s">
        <v>492</v>
      </c>
      <c r="K207" s="994"/>
      <c r="L207" s="994"/>
      <c r="M207" s="994"/>
      <c r="N207" s="994"/>
      <c r="O207" s="994"/>
      <c r="P207" s="994"/>
      <c r="Q207" s="366"/>
      <c r="R207" s="991">
        <v>20000</v>
      </c>
      <c r="S207" s="992"/>
      <c r="T207" s="992"/>
      <c r="U207" s="992"/>
      <c r="V207" s="992"/>
      <c r="W207" s="992"/>
      <c r="X207" s="993"/>
    </row>
    <row r="208" spans="1:24" s="73" customFormat="1" ht="20.25" customHeight="1">
      <c r="A208" s="1112"/>
      <c r="B208" s="1112"/>
      <c r="C208" s="985"/>
      <c r="D208" s="986"/>
      <c r="E208" s="986"/>
      <c r="F208" s="986"/>
      <c r="G208" s="986"/>
      <c r="H208" s="986"/>
      <c r="I208" s="987"/>
      <c r="J208" s="994" t="s">
        <v>493</v>
      </c>
      <c r="K208" s="994"/>
      <c r="L208" s="994"/>
      <c r="M208" s="994"/>
      <c r="N208" s="994"/>
      <c r="O208" s="994"/>
      <c r="P208" s="994"/>
      <c r="Q208" s="366"/>
      <c r="R208" s="991">
        <v>100000</v>
      </c>
      <c r="S208" s="992"/>
      <c r="T208" s="992"/>
      <c r="U208" s="992"/>
      <c r="V208" s="992"/>
      <c r="W208" s="992"/>
      <c r="X208" s="993"/>
    </row>
    <row r="209" spans="1:24" s="73" customFormat="1" ht="20.25" customHeight="1">
      <c r="A209" s="1112"/>
      <c r="B209" s="1112"/>
      <c r="C209" s="985"/>
      <c r="D209" s="986"/>
      <c r="E209" s="986"/>
      <c r="F209" s="986"/>
      <c r="G209" s="986"/>
      <c r="H209" s="986"/>
      <c r="I209" s="987"/>
      <c r="J209" s="994" t="s">
        <v>494</v>
      </c>
      <c r="K209" s="994"/>
      <c r="L209" s="994"/>
      <c r="M209" s="994"/>
      <c r="N209" s="994"/>
      <c r="O209" s="994"/>
      <c r="P209" s="994"/>
      <c r="Q209" s="366"/>
      <c r="R209" s="991">
        <v>100000</v>
      </c>
      <c r="S209" s="992"/>
      <c r="T209" s="992"/>
      <c r="U209" s="992"/>
      <c r="V209" s="992"/>
      <c r="W209" s="992"/>
      <c r="X209" s="993"/>
    </row>
    <row r="210" spans="1:24" s="73" customFormat="1" ht="20.25" customHeight="1">
      <c r="A210" s="1112"/>
      <c r="B210" s="1112"/>
      <c r="C210" s="988"/>
      <c r="D210" s="989"/>
      <c r="E210" s="989"/>
      <c r="F210" s="989"/>
      <c r="G210" s="989"/>
      <c r="H210" s="989"/>
      <c r="I210" s="990"/>
      <c r="J210" s="994" t="s">
        <v>495</v>
      </c>
      <c r="K210" s="994"/>
      <c r="L210" s="994"/>
      <c r="M210" s="994"/>
      <c r="N210" s="994"/>
      <c r="O210" s="994"/>
      <c r="P210" s="994"/>
      <c r="Q210" s="366"/>
      <c r="R210" s="991">
        <v>20000</v>
      </c>
      <c r="S210" s="992"/>
      <c r="T210" s="992"/>
      <c r="U210" s="992"/>
      <c r="V210" s="992"/>
      <c r="W210" s="992"/>
      <c r="X210" s="993"/>
    </row>
    <row r="211" spans="1:24" s="73" customFormat="1" ht="20.25" customHeight="1">
      <c r="A211" s="1112"/>
      <c r="B211" s="1112"/>
      <c r="C211" s="982" t="s">
        <v>162</v>
      </c>
      <c r="D211" s="983"/>
      <c r="E211" s="983"/>
      <c r="F211" s="983"/>
      <c r="G211" s="983"/>
      <c r="H211" s="983"/>
      <c r="I211" s="984"/>
      <c r="J211" s="994" t="s">
        <v>496</v>
      </c>
      <c r="K211" s="994"/>
      <c r="L211" s="994"/>
      <c r="M211" s="994"/>
      <c r="N211" s="994"/>
      <c r="O211" s="994"/>
      <c r="P211" s="994"/>
      <c r="Q211" s="366"/>
      <c r="R211" s="991">
        <v>1000000</v>
      </c>
      <c r="S211" s="992"/>
      <c r="T211" s="992"/>
      <c r="U211" s="992"/>
      <c r="V211" s="992"/>
      <c r="W211" s="992"/>
      <c r="X211" s="993"/>
    </row>
    <row r="212" spans="1:24" s="73" customFormat="1" ht="20.25" customHeight="1">
      <c r="A212" s="1112"/>
      <c r="B212" s="1112"/>
      <c r="C212" s="985"/>
      <c r="D212" s="986"/>
      <c r="E212" s="986"/>
      <c r="F212" s="986"/>
      <c r="G212" s="986"/>
      <c r="H212" s="986"/>
      <c r="I212" s="987"/>
      <c r="J212" s="994" t="s">
        <v>497</v>
      </c>
      <c r="K212" s="994"/>
      <c r="L212" s="994"/>
      <c r="M212" s="994"/>
      <c r="N212" s="994"/>
      <c r="O212" s="994"/>
      <c r="P212" s="994"/>
      <c r="Q212" s="366"/>
      <c r="R212" s="991">
        <v>700000</v>
      </c>
      <c r="S212" s="992"/>
      <c r="T212" s="992"/>
      <c r="U212" s="992"/>
      <c r="V212" s="992"/>
      <c r="W212" s="992"/>
      <c r="X212" s="993"/>
    </row>
    <row r="213" spans="1:24" s="73" customFormat="1" ht="20.25" customHeight="1">
      <c r="A213" s="1112"/>
      <c r="B213" s="1112"/>
      <c r="C213" s="985"/>
      <c r="D213" s="986"/>
      <c r="E213" s="986"/>
      <c r="F213" s="986"/>
      <c r="G213" s="986"/>
      <c r="H213" s="986"/>
      <c r="I213" s="987"/>
      <c r="J213" s="994" t="s">
        <v>498</v>
      </c>
      <c r="K213" s="994"/>
      <c r="L213" s="994"/>
      <c r="M213" s="994"/>
      <c r="N213" s="994"/>
      <c r="O213" s="994"/>
      <c r="P213" s="994"/>
      <c r="Q213" s="366"/>
      <c r="R213" s="991">
        <v>800000</v>
      </c>
      <c r="S213" s="992"/>
      <c r="T213" s="992"/>
      <c r="U213" s="992"/>
      <c r="V213" s="992"/>
      <c r="W213" s="992"/>
      <c r="X213" s="993"/>
    </row>
    <row r="214" spans="1:24" s="73" customFormat="1" ht="20.25" customHeight="1">
      <c r="A214" s="1112"/>
      <c r="B214" s="1112"/>
      <c r="C214" s="988"/>
      <c r="D214" s="989"/>
      <c r="E214" s="989"/>
      <c r="F214" s="989"/>
      <c r="G214" s="989"/>
      <c r="H214" s="989"/>
      <c r="I214" s="990"/>
      <c r="J214" s="994" t="s">
        <v>499</v>
      </c>
      <c r="K214" s="994"/>
      <c r="L214" s="994"/>
      <c r="M214" s="994"/>
      <c r="N214" s="994"/>
      <c r="O214" s="994"/>
      <c r="P214" s="994"/>
      <c r="Q214" s="366"/>
      <c r="R214" s="991">
        <v>500000</v>
      </c>
      <c r="S214" s="992"/>
      <c r="T214" s="992"/>
      <c r="U214" s="992"/>
      <c r="V214" s="992"/>
      <c r="W214" s="992"/>
      <c r="X214" s="993"/>
    </row>
    <row r="215" spans="1:24" s="73" customFormat="1" ht="20.25" customHeight="1">
      <c r="A215" s="1112"/>
      <c r="B215" s="1112"/>
      <c r="C215" s="982" t="s">
        <v>163</v>
      </c>
      <c r="D215" s="983"/>
      <c r="E215" s="983"/>
      <c r="F215" s="983"/>
      <c r="G215" s="983"/>
      <c r="H215" s="983"/>
      <c r="I215" s="984"/>
      <c r="J215" s="994" t="s">
        <v>500</v>
      </c>
      <c r="K215" s="994"/>
      <c r="L215" s="994"/>
      <c r="M215" s="994"/>
      <c r="N215" s="994"/>
      <c r="O215" s="994"/>
      <c r="P215" s="994"/>
      <c r="Q215" s="366"/>
      <c r="R215" s="991">
        <v>500000</v>
      </c>
      <c r="S215" s="992"/>
      <c r="T215" s="992"/>
      <c r="U215" s="992"/>
      <c r="V215" s="992"/>
      <c r="W215" s="992"/>
      <c r="X215" s="993"/>
    </row>
    <row r="216" spans="1:24" s="73" customFormat="1" ht="20.25" customHeight="1">
      <c r="A216" s="1112"/>
      <c r="B216" s="1112"/>
      <c r="C216" s="985"/>
      <c r="D216" s="986"/>
      <c r="E216" s="986"/>
      <c r="F216" s="986"/>
      <c r="G216" s="986"/>
      <c r="H216" s="986"/>
      <c r="I216" s="987"/>
      <c r="J216" s="994" t="s">
        <v>501</v>
      </c>
      <c r="K216" s="994"/>
      <c r="L216" s="994"/>
      <c r="M216" s="994"/>
      <c r="N216" s="994"/>
      <c r="O216" s="994"/>
      <c r="P216" s="994"/>
      <c r="Q216" s="366"/>
      <c r="R216" s="991">
        <v>500000</v>
      </c>
      <c r="S216" s="992"/>
      <c r="T216" s="992"/>
      <c r="U216" s="992"/>
      <c r="V216" s="992"/>
      <c r="W216" s="992"/>
      <c r="X216" s="993"/>
    </row>
    <row r="217" spans="1:24" s="73" customFormat="1" ht="20.25" customHeight="1">
      <c r="A217" s="1112"/>
      <c r="B217" s="1112"/>
      <c r="C217" s="985"/>
      <c r="D217" s="986"/>
      <c r="E217" s="986"/>
      <c r="F217" s="986"/>
      <c r="G217" s="986"/>
      <c r="H217" s="986"/>
      <c r="I217" s="987"/>
      <c r="J217" s="994" t="s">
        <v>502</v>
      </c>
      <c r="K217" s="994"/>
      <c r="L217" s="994"/>
      <c r="M217" s="994"/>
      <c r="N217" s="994"/>
      <c r="O217" s="994"/>
      <c r="P217" s="994"/>
      <c r="Q217" s="366"/>
      <c r="R217" s="991">
        <v>600000</v>
      </c>
      <c r="S217" s="992"/>
      <c r="T217" s="992"/>
      <c r="U217" s="992"/>
      <c r="V217" s="992"/>
      <c r="W217" s="992"/>
      <c r="X217" s="993"/>
    </row>
    <row r="218" spans="1:24" s="73" customFormat="1" ht="20.25" customHeight="1">
      <c r="A218" s="1112"/>
      <c r="B218" s="1112"/>
      <c r="C218" s="988"/>
      <c r="D218" s="989"/>
      <c r="E218" s="989"/>
      <c r="F218" s="989"/>
      <c r="G218" s="989"/>
      <c r="H218" s="989"/>
      <c r="I218" s="990"/>
      <c r="J218" s="994" t="s">
        <v>503</v>
      </c>
      <c r="K218" s="994"/>
      <c r="L218" s="994"/>
      <c r="M218" s="994"/>
      <c r="N218" s="994"/>
      <c r="O218" s="994"/>
      <c r="P218" s="994"/>
      <c r="Q218" s="366"/>
      <c r="R218" s="991">
        <v>30000</v>
      </c>
      <c r="S218" s="992"/>
      <c r="T218" s="992"/>
      <c r="U218" s="992"/>
      <c r="V218" s="992"/>
      <c r="W218" s="992"/>
      <c r="X218" s="993"/>
    </row>
    <row r="219" spans="1:24" s="73" customFormat="1" ht="20.25" customHeight="1">
      <c r="A219" s="1112"/>
      <c r="B219" s="1112"/>
      <c r="C219" s="1000" t="s">
        <v>164</v>
      </c>
      <c r="D219" s="1000"/>
      <c r="E219" s="1000"/>
      <c r="F219" s="1000"/>
      <c r="G219" s="1000"/>
      <c r="H219" s="1000"/>
      <c r="I219" s="1108"/>
      <c r="J219" s="994" t="s">
        <v>165</v>
      </c>
      <c r="K219" s="994"/>
      <c r="L219" s="994"/>
      <c r="M219" s="994"/>
      <c r="N219" s="994"/>
      <c r="O219" s="994"/>
      <c r="P219" s="994"/>
      <c r="Q219" s="366"/>
      <c r="R219" s="991">
        <v>100000</v>
      </c>
      <c r="S219" s="992"/>
      <c r="T219" s="992"/>
      <c r="U219" s="992"/>
      <c r="V219" s="992"/>
      <c r="W219" s="992"/>
      <c r="X219" s="993"/>
    </row>
    <row r="220" spans="1:24" s="73" customFormat="1" ht="18.600000000000001" customHeight="1">
      <c r="A220" s="1110"/>
      <c r="B220" s="1111"/>
      <c r="C220" s="1111"/>
      <c r="D220" s="1111"/>
      <c r="E220" s="1111"/>
      <c r="F220" s="1111"/>
      <c r="G220" s="1111"/>
      <c r="H220" s="1111"/>
      <c r="I220" s="1111"/>
      <c r="J220" s="1111"/>
      <c r="K220" s="1111"/>
      <c r="L220" s="1111"/>
      <c r="M220" s="1111"/>
      <c r="N220" s="1111"/>
      <c r="O220" s="1111"/>
      <c r="P220" s="1111"/>
      <c r="Q220" s="1111"/>
      <c r="R220" s="1111"/>
      <c r="S220" s="1111"/>
      <c r="T220" s="1111"/>
      <c r="U220" s="1111"/>
      <c r="V220" s="1111"/>
      <c r="W220" s="1111"/>
      <c r="X220" s="1111"/>
    </row>
    <row r="221" spans="1:24" s="73" customFormat="1" ht="18" customHeight="1">
      <c r="A221" s="130" t="s">
        <v>166</v>
      </c>
      <c r="B221" s="129"/>
      <c r="C221" s="129"/>
      <c r="D221" s="129"/>
      <c r="E221" s="129"/>
      <c r="F221" s="129"/>
      <c r="G221" s="129"/>
      <c r="H221" s="129"/>
      <c r="I221" s="129"/>
      <c r="J221" s="129"/>
      <c r="K221" s="129"/>
      <c r="L221" s="129"/>
      <c r="M221" s="129"/>
      <c r="N221" s="129"/>
      <c r="O221" s="129"/>
      <c r="P221" s="129"/>
      <c r="Q221" s="129"/>
      <c r="R221" s="129"/>
      <c r="S221" s="129"/>
      <c r="T221" s="129"/>
      <c r="U221" s="129"/>
      <c r="V221" s="129"/>
      <c r="W221" s="129"/>
      <c r="X221" s="129"/>
    </row>
    <row r="222" spans="1:24" s="73" customFormat="1" ht="18" customHeight="1">
      <c r="A222" s="130" t="s">
        <v>167</v>
      </c>
      <c r="B222" s="129"/>
      <c r="C222" s="129"/>
      <c r="D222" s="129"/>
      <c r="E222" s="129"/>
      <c r="F222" s="129"/>
      <c r="G222" s="129"/>
      <c r="H222" s="129"/>
      <c r="I222" s="129"/>
      <c r="J222" s="129"/>
      <c r="K222" s="129"/>
      <c r="L222" s="129"/>
      <c r="M222" s="129"/>
      <c r="N222" s="129"/>
      <c r="O222" s="129"/>
      <c r="P222" s="129"/>
      <c r="Q222" s="129"/>
      <c r="R222" s="129"/>
      <c r="S222" s="129"/>
      <c r="T222" s="129"/>
      <c r="U222" s="129"/>
      <c r="V222" s="129"/>
      <c r="W222" s="129"/>
      <c r="X222" s="129"/>
    </row>
    <row r="223" spans="1:24" s="73" customFormat="1" ht="18" customHeight="1">
      <c r="A223" s="130" t="s">
        <v>168</v>
      </c>
      <c r="B223" s="129" t="s">
        <v>169</v>
      </c>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row>
    <row r="224" spans="1:24" s="73" customFormat="1" ht="18" customHeight="1">
      <c r="A224" s="130"/>
      <c r="B224" s="1094"/>
      <c r="C224" s="1094"/>
      <c r="D224" s="1094"/>
      <c r="E224" s="1095"/>
      <c r="F224" s="1109" t="s">
        <v>722</v>
      </c>
      <c r="G224" s="1109"/>
      <c r="H224" s="1109"/>
      <c r="I224" s="1109"/>
      <c r="J224" s="1109" t="s">
        <v>723</v>
      </c>
      <c r="K224" s="1109"/>
      <c r="L224" s="1109"/>
      <c r="M224" s="1109"/>
      <c r="N224" s="1109" t="s">
        <v>724</v>
      </c>
      <c r="O224" s="1109"/>
      <c r="P224" s="1109"/>
      <c r="Q224" s="510"/>
      <c r="R224" s="1109"/>
      <c r="S224" s="1109"/>
      <c r="T224" s="1109"/>
      <c r="U224" s="1109"/>
      <c r="V224" s="1109"/>
      <c r="W224" s="1109"/>
      <c r="X224" s="1109"/>
    </row>
    <row r="225" spans="1:24" s="73" customFormat="1" ht="36" customHeight="1">
      <c r="A225" s="130"/>
      <c r="B225" s="1094" t="s">
        <v>170</v>
      </c>
      <c r="C225" s="1094"/>
      <c r="D225" s="1094"/>
      <c r="E225" s="1095"/>
      <c r="F225" s="1096">
        <v>100000</v>
      </c>
      <c r="G225" s="1096"/>
      <c r="H225" s="1096"/>
      <c r="I225" s="1096"/>
      <c r="J225" s="1096">
        <v>100000</v>
      </c>
      <c r="K225" s="1096"/>
      <c r="L225" s="1096"/>
      <c r="M225" s="1096"/>
      <c r="N225" s="1096">
        <v>100000</v>
      </c>
      <c r="O225" s="1096"/>
      <c r="P225" s="1096"/>
      <c r="Q225" s="511"/>
      <c r="R225" s="1097"/>
      <c r="S225" s="1098"/>
      <c r="T225" s="1098"/>
      <c r="U225" s="1098"/>
      <c r="V225" s="1098"/>
      <c r="W225" s="1098"/>
      <c r="X225" s="1098"/>
    </row>
    <row r="226" spans="1:24" s="73" customFormat="1" ht="36" customHeight="1">
      <c r="A226" s="130"/>
      <c r="B226" s="1094" t="s">
        <v>171</v>
      </c>
      <c r="C226" s="1094"/>
      <c r="D226" s="1094"/>
      <c r="E226" s="1095"/>
      <c r="F226" s="1096">
        <v>100000</v>
      </c>
      <c r="G226" s="1096"/>
      <c r="H226" s="1096"/>
      <c r="I226" s="1096"/>
      <c r="J226" s="1096">
        <v>200000</v>
      </c>
      <c r="K226" s="1096"/>
      <c r="L226" s="1096"/>
      <c r="M226" s="1096"/>
      <c r="N226" s="1096">
        <v>300000</v>
      </c>
      <c r="O226" s="1096"/>
      <c r="P226" s="1096"/>
      <c r="Q226" s="511"/>
      <c r="R226" s="1097"/>
      <c r="S226" s="1098"/>
      <c r="T226" s="1098"/>
      <c r="U226" s="1098"/>
      <c r="V226" s="1098"/>
      <c r="W226" s="1098"/>
      <c r="X226" s="1098"/>
    </row>
    <row r="227" spans="1:24" s="73" customFormat="1" ht="18" customHeight="1">
      <c r="A227" s="130"/>
      <c r="B227" s="129"/>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row>
    <row r="228" spans="1:24" s="73" customFormat="1" ht="18" customHeight="1">
      <c r="A228" s="130"/>
      <c r="B228" s="129" t="s">
        <v>172</v>
      </c>
      <c r="C228" s="129"/>
      <c r="D228" s="129"/>
      <c r="E228" s="129"/>
      <c r="F228" s="129"/>
      <c r="G228" s="129"/>
      <c r="H228" s="129"/>
      <c r="I228" s="129"/>
      <c r="J228" s="129"/>
      <c r="K228" s="129"/>
      <c r="L228" s="129"/>
      <c r="M228" s="129"/>
      <c r="N228" s="129"/>
      <c r="O228" s="129"/>
      <c r="P228" s="129"/>
      <c r="Q228" s="129"/>
      <c r="R228" s="129"/>
      <c r="S228" s="129"/>
      <c r="T228" s="129"/>
      <c r="U228" s="129"/>
      <c r="V228" s="129"/>
      <c r="W228" s="129"/>
      <c r="X228" s="129"/>
    </row>
    <row r="229" spans="1:24" s="73" customFormat="1" ht="18" customHeight="1">
      <c r="A229" s="130"/>
      <c r="B229" s="367" t="s">
        <v>725</v>
      </c>
      <c r="C229" s="367"/>
      <c r="D229" s="367"/>
      <c r="E229" s="367"/>
      <c r="F229" s="1107"/>
      <c r="G229" s="1107"/>
      <c r="H229" s="1107"/>
      <c r="I229" s="1107"/>
      <c r="J229" s="367" t="s">
        <v>726</v>
      </c>
      <c r="K229" s="367"/>
      <c r="L229" s="367"/>
      <c r="M229" s="367"/>
      <c r="N229" s="368"/>
      <c r="O229" s="368"/>
      <c r="P229" s="368"/>
      <c r="Q229" s="368"/>
      <c r="R229" s="368"/>
      <c r="S229" s="368"/>
      <c r="T229" s="368"/>
      <c r="U229" s="189"/>
      <c r="V229" s="129"/>
      <c r="W229" s="129"/>
      <c r="X229" s="129"/>
    </row>
    <row r="230" spans="1:24" s="73" customFormat="1" ht="18" customHeight="1">
      <c r="A230" s="130"/>
      <c r="B230" s="367" t="s">
        <v>727</v>
      </c>
      <c r="C230" s="367"/>
      <c r="D230" s="367"/>
      <c r="E230" s="367"/>
      <c r="F230" s="367"/>
      <c r="G230" s="367"/>
      <c r="H230" s="367"/>
      <c r="I230" s="367"/>
      <c r="J230" s="369">
        <v>300000</v>
      </c>
      <c r="K230" s="367" t="s">
        <v>438</v>
      </c>
      <c r="L230" s="367"/>
      <c r="M230" s="367"/>
      <c r="N230" s="367"/>
      <c r="O230" s="367"/>
      <c r="P230" s="367"/>
      <c r="Q230" s="368"/>
      <c r="R230" s="368"/>
      <c r="S230" s="368"/>
      <c r="T230" s="368"/>
      <c r="U230" s="368"/>
      <c r="V230" s="129"/>
      <c r="W230" s="129"/>
      <c r="X230" s="129"/>
    </row>
    <row r="231" spans="1:24" s="73" customFormat="1" ht="18" customHeight="1">
      <c r="A231" s="130"/>
      <c r="B231" s="367" t="s">
        <v>807</v>
      </c>
      <c r="C231" s="367"/>
      <c r="D231" s="367"/>
      <c r="E231" s="367"/>
      <c r="F231" s="976" t="s">
        <v>808</v>
      </c>
      <c r="G231" s="976"/>
      <c r="H231" s="976"/>
      <c r="I231" s="976"/>
      <c r="J231" s="976"/>
      <c r="K231" s="976"/>
      <c r="L231" s="976"/>
      <c r="M231" s="976"/>
      <c r="N231" s="976"/>
      <c r="O231" s="976"/>
      <c r="P231" s="976"/>
      <c r="Q231" s="976"/>
      <c r="R231" s="976"/>
      <c r="S231" s="976"/>
      <c r="T231" s="976"/>
      <c r="U231" s="976"/>
      <c r="V231" s="976"/>
      <c r="W231" s="976"/>
      <c r="X231" s="976"/>
    </row>
    <row r="232" spans="1:24" ht="18" customHeight="1">
      <c r="A232" s="130"/>
      <c r="B232" s="129"/>
      <c r="C232" s="129"/>
      <c r="D232" s="129"/>
      <c r="E232" s="129"/>
      <c r="F232" s="129" t="s">
        <v>806</v>
      </c>
      <c r="G232" s="129"/>
      <c r="H232" s="129"/>
      <c r="I232" s="129"/>
      <c r="J232" s="129"/>
      <c r="K232" s="129"/>
      <c r="L232" s="129"/>
      <c r="M232" s="129"/>
      <c r="N232" s="129"/>
      <c r="O232" s="129"/>
      <c r="P232" s="129"/>
      <c r="Q232" s="129"/>
      <c r="R232" s="129"/>
      <c r="S232" s="129"/>
      <c r="T232" s="129"/>
      <c r="U232" s="129"/>
      <c r="V232" s="129"/>
      <c r="W232" s="129"/>
      <c r="X232" s="129"/>
    </row>
    <row r="233" spans="1:24" ht="18" customHeight="1">
      <c r="A233" s="130" t="s">
        <v>173</v>
      </c>
      <c r="B233" s="129"/>
      <c r="C233" s="129"/>
      <c r="D233" s="129"/>
      <c r="E233" s="129"/>
      <c r="F233" s="129"/>
      <c r="G233" s="129"/>
      <c r="H233" s="129"/>
      <c r="I233" s="129"/>
      <c r="J233" s="129"/>
      <c r="K233" s="129"/>
      <c r="L233" s="129"/>
      <c r="M233" s="129"/>
      <c r="N233" s="129"/>
      <c r="O233" s="129"/>
      <c r="P233" s="129"/>
      <c r="Q233" s="129"/>
      <c r="R233" s="129"/>
      <c r="S233" s="129"/>
      <c r="T233" s="129"/>
      <c r="U233" s="129"/>
      <c r="V233" s="129"/>
      <c r="W233" s="129"/>
      <c r="X233" s="129"/>
    </row>
    <row r="234" spans="1:24" s="73" customFormat="1" ht="18" customHeight="1">
      <c r="A234" s="212"/>
      <c r="B234" s="367" t="s">
        <v>728</v>
      </c>
      <c r="C234" s="367"/>
      <c r="D234" s="367"/>
      <c r="E234" s="367"/>
      <c r="F234" s="1107"/>
      <c r="G234" s="1107"/>
      <c r="H234" s="1107"/>
      <c r="I234" s="1107"/>
      <c r="J234" s="367" t="s">
        <v>729</v>
      </c>
      <c r="K234" s="367"/>
      <c r="L234" s="367"/>
      <c r="M234" s="367"/>
      <c r="N234" s="368"/>
      <c r="O234" s="368"/>
      <c r="P234" s="368"/>
      <c r="Q234" s="368"/>
      <c r="R234" s="368"/>
      <c r="S234" s="368"/>
      <c r="T234" s="368"/>
      <c r="U234" s="189"/>
      <c r="V234" s="129"/>
      <c r="W234" s="129"/>
      <c r="X234" s="129"/>
    </row>
    <row r="235" spans="1:24" s="73" customFormat="1" ht="18" customHeight="1">
      <c r="A235" s="212"/>
      <c r="B235" s="367" t="s">
        <v>730</v>
      </c>
      <c r="C235" s="367"/>
      <c r="D235" s="367"/>
      <c r="E235" s="367"/>
      <c r="F235" s="367"/>
      <c r="G235" s="367"/>
      <c r="H235" s="367"/>
      <c r="I235" s="369">
        <v>300000</v>
      </c>
      <c r="J235" s="367" t="s">
        <v>438</v>
      </c>
      <c r="K235" s="367"/>
      <c r="L235" s="367"/>
      <c r="M235" s="367"/>
      <c r="N235" s="367"/>
      <c r="O235" s="367"/>
      <c r="P235" s="367"/>
      <c r="Q235" s="368"/>
      <c r="R235" s="368"/>
      <c r="S235" s="368"/>
      <c r="T235" s="368"/>
      <c r="U235" s="368"/>
      <c r="V235" s="129"/>
      <c r="W235" s="129"/>
      <c r="X235" s="129"/>
    </row>
    <row r="236" spans="1:24" s="73" customFormat="1" ht="18" customHeight="1">
      <c r="A236" s="212"/>
      <c r="B236" s="367" t="s">
        <v>807</v>
      </c>
      <c r="C236" s="367"/>
      <c r="D236" s="367"/>
      <c r="E236" s="367"/>
      <c r="F236" s="976" t="s">
        <v>805</v>
      </c>
      <c r="G236" s="976"/>
      <c r="H236" s="976"/>
      <c r="I236" s="976"/>
      <c r="J236" s="976"/>
      <c r="K236" s="976"/>
      <c r="L236" s="976"/>
      <c r="M236" s="976"/>
      <c r="N236" s="976"/>
      <c r="O236" s="976"/>
      <c r="P236" s="976"/>
      <c r="Q236" s="976"/>
      <c r="R236" s="976"/>
      <c r="S236" s="976"/>
      <c r="T236" s="976"/>
      <c r="U236" s="976"/>
      <c r="V236" s="976"/>
      <c r="W236" s="976"/>
      <c r="X236" s="976"/>
    </row>
    <row r="237" spans="1:24" ht="18" customHeight="1">
      <c r="A237" s="130"/>
      <c r="B237" s="129"/>
      <c r="C237" s="129"/>
      <c r="D237" s="129"/>
      <c r="E237" s="129"/>
      <c r="F237" s="129" t="s">
        <v>806</v>
      </c>
      <c r="G237" s="129"/>
      <c r="H237" s="129"/>
      <c r="I237" s="129"/>
      <c r="J237" s="129"/>
      <c r="K237" s="129"/>
      <c r="L237" s="129"/>
      <c r="M237" s="129"/>
      <c r="N237" s="129"/>
      <c r="O237" s="129"/>
      <c r="P237" s="129"/>
      <c r="Q237" s="129"/>
      <c r="R237" s="129"/>
      <c r="S237" s="129"/>
      <c r="T237" s="129"/>
      <c r="U237" s="129"/>
      <c r="V237" s="129"/>
      <c r="W237" s="129"/>
      <c r="X237" s="129"/>
    </row>
    <row r="238" spans="1:24" ht="18" customHeight="1">
      <c r="A238" s="130" t="s">
        <v>174</v>
      </c>
      <c r="B238" s="129"/>
      <c r="C238" s="129"/>
      <c r="D238" s="129"/>
      <c r="E238" s="129"/>
      <c r="F238" s="129"/>
      <c r="G238" s="129"/>
      <c r="H238" s="129"/>
      <c r="I238" s="129"/>
      <c r="J238" s="129"/>
      <c r="K238" s="129"/>
      <c r="L238" s="129"/>
      <c r="M238" s="129"/>
      <c r="N238" s="129"/>
      <c r="O238" s="129"/>
      <c r="P238" s="129"/>
      <c r="Q238" s="129"/>
      <c r="R238" s="129"/>
      <c r="S238" s="129"/>
      <c r="T238" s="129"/>
      <c r="U238" s="129"/>
      <c r="V238" s="129"/>
      <c r="W238" s="129"/>
      <c r="X238" s="129"/>
    </row>
    <row r="239" spans="1:24" ht="18" customHeight="1">
      <c r="A239" s="1071" t="s">
        <v>175</v>
      </c>
      <c r="B239" s="1072"/>
      <c r="C239" s="1072"/>
      <c r="D239" s="1072"/>
      <c r="E239" s="1072"/>
      <c r="F239" s="1072"/>
      <c r="G239" s="1072"/>
      <c r="H239" s="1072"/>
      <c r="I239" s="1072"/>
      <c r="J239" s="1072"/>
      <c r="K239" s="1072"/>
      <c r="L239" s="155"/>
      <c r="M239" s="1073" t="s">
        <v>158</v>
      </c>
      <c r="N239" s="1073"/>
      <c r="O239" s="1073"/>
      <c r="P239" s="1073"/>
      <c r="Q239" s="1073"/>
      <c r="R239" s="1073"/>
      <c r="S239" s="1073"/>
      <c r="T239" s="1073"/>
      <c r="U239" s="1073"/>
      <c r="V239" s="1073"/>
      <c r="W239" s="1073"/>
      <c r="X239" s="1073"/>
    </row>
    <row r="240" spans="1:24" ht="18" customHeight="1">
      <c r="A240" s="1072"/>
      <c r="B240" s="1072"/>
      <c r="C240" s="1072"/>
      <c r="D240" s="1072"/>
      <c r="E240" s="1072"/>
      <c r="F240" s="1072"/>
      <c r="G240" s="1072"/>
      <c r="H240" s="1072"/>
      <c r="I240" s="1072"/>
      <c r="J240" s="1072"/>
      <c r="K240" s="1004"/>
      <c r="L240" s="156"/>
      <c r="M240" s="1077" t="s">
        <v>343</v>
      </c>
      <c r="N240" s="1078"/>
      <c r="O240" s="1078"/>
      <c r="P240" s="1078"/>
      <c r="Q240" s="1078"/>
      <c r="R240" s="1078"/>
      <c r="S240" s="1078"/>
      <c r="T240" s="1078"/>
      <c r="U240" s="1079" t="str">
        <f>IFERROR($M$241/($I$63+$N$63+$S$63+$X$63+$T$71+$S$80+$S$88+$P$110+$P$119),"")</f>
        <v/>
      </c>
      <c r="V240" s="1080"/>
      <c r="W240" s="1080"/>
      <c r="X240" s="157" t="s">
        <v>342</v>
      </c>
    </row>
    <row r="241" spans="1:24" ht="36" customHeight="1">
      <c r="A241" s="1072"/>
      <c r="B241" s="1072"/>
      <c r="C241" s="1072"/>
      <c r="D241" s="1072"/>
      <c r="E241" s="1072"/>
      <c r="F241" s="1072"/>
      <c r="G241" s="1072"/>
      <c r="H241" s="1072"/>
      <c r="I241" s="1072"/>
      <c r="J241" s="1072"/>
      <c r="K241" s="1004"/>
      <c r="L241" s="156"/>
      <c r="M241" s="1074">
        <v>200000</v>
      </c>
      <c r="N241" s="1075"/>
      <c r="O241" s="1075"/>
      <c r="P241" s="1075"/>
      <c r="Q241" s="1075"/>
      <c r="R241" s="1075"/>
      <c r="S241" s="1075"/>
      <c r="T241" s="1075"/>
      <c r="U241" s="1075"/>
      <c r="V241" s="1075"/>
      <c r="W241" s="1075"/>
      <c r="X241" s="1076"/>
    </row>
    <row r="242" spans="1:24" ht="18" customHeight="1">
      <c r="A242" s="130"/>
      <c r="B242" s="129"/>
      <c r="C242" s="129"/>
      <c r="D242" s="129"/>
      <c r="E242" s="129"/>
      <c r="F242" s="129"/>
      <c r="G242" s="129"/>
      <c r="H242" s="129"/>
      <c r="I242" s="129"/>
      <c r="J242" s="129"/>
      <c r="K242" s="129"/>
      <c r="L242" s="129"/>
      <c r="M242" s="129"/>
      <c r="N242" s="129"/>
      <c r="O242" s="129"/>
      <c r="P242" s="129"/>
      <c r="Q242" s="129"/>
      <c r="R242" s="129"/>
      <c r="S242" s="129"/>
      <c r="T242" s="129"/>
      <c r="U242" s="129"/>
      <c r="V242" s="129"/>
      <c r="W242" s="129"/>
      <c r="X242" s="129"/>
    </row>
    <row r="243" spans="1:24" s="114" customFormat="1" ht="18" customHeight="1">
      <c r="A243" s="130" t="s">
        <v>385</v>
      </c>
      <c r="B243" s="129"/>
      <c r="C243" s="129"/>
      <c r="D243" s="129"/>
      <c r="E243" s="129"/>
      <c r="F243" s="129"/>
      <c r="G243" s="129"/>
      <c r="H243" s="129"/>
      <c r="I243" s="129"/>
      <c r="J243" s="129"/>
      <c r="K243" s="129"/>
      <c r="L243" s="129"/>
      <c r="M243" s="129"/>
      <c r="N243" s="129"/>
      <c r="O243" s="129"/>
      <c r="P243" s="129"/>
      <c r="Q243" s="129"/>
      <c r="R243" s="129"/>
      <c r="S243" s="129"/>
      <c r="T243" s="129"/>
      <c r="U243" s="129"/>
      <c r="V243" s="129"/>
      <c r="W243" s="129"/>
      <c r="X243" s="129"/>
    </row>
    <row r="244" spans="1:24" s="114" customFormat="1" ht="18" customHeight="1">
      <c r="A244" s="130"/>
      <c r="B244" s="129"/>
      <c r="C244" s="129"/>
      <c r="D244" s="129"/>
      <c r="E244" s="129"/>
      <c r="F244" s="129"/>
      <c r="G244" s="129"/>
      <c r="H244" s="129"/>
      <c r="I244" s="129"/>
      <c r="J244" s="129"/>
      <c r="K244" s="129"/>
      <c r="L244" s="129"/>
      <c r="M244" s="129"/>
      <c r="N244" s="129"/>
      <c r="O244" s="129"/>
      <c r="P244" s="129"/>
      <c r="Q244" s="129"/>
      <c r="R244" s="129"/>
      <c r="S244" s="129"/>
      <c r="T244" s="129"/>
      <c r="U244" s="129"/>
      <c r="V244" s="129"/>
      <c r="W244" s="129"/>
      <c r="X244" s="129"/>
    </row>
    <row r="245" spans="1:24" s="114" customFormat="1" ht="18" customHeight="1">
      <c r="A245" s="130" t="s">
        <v>386</v>
      </c>
      <c r="B245" s="129"/>
      <c r="C245" s="129"/>
      <c r="D245" s="129"/>
      <c r="E245" s="129"/>
      <c r="F245" s="129"/>
      <c r="G245" s="129"/>
      <c r="H245" s="129"/>
      <c r="I245" s="129"/>
      <c r="J245" s="129"/>
      <c r="K245" s="129"/>
      <c r="L245" s="129"/>
      <c r="M245" s="129"/>
      <c r="N245" s="129"/>
      <c r="O245" s="129"/>
      <c r="P245" s="129"/>
      <c r="Q245" s="129"/>
      <c r="R245" s="129"/>
      <c r="S245" s="129"/>
      <c r="T245" s="129"/>
      <c r="U245" s="129"/>
      <c r="V245" s="129"/>
      <c r="W245" s="129"/>
      <c r="X245" s="129"/>
    </row>
    <row r="246" spans="1:24" s="114" customFormat="1" ht="18" customHeight="1">
      <c r="A246" s="130"/>
      <c r="B246" s="129" t="s">
        <v>504</v>
      </c>
      <c r="C246" s="129"/>
      <c r="D246" s="129"/>
      <c r="E246" s="129"/>
      <c r="F246" s="129"/>
      <c r="G246" s="129"/>
      <c r="H246" s="129"/>
      <c r="I246" s="129"/>
      <c r="J246" s="129"/>
      <c r="K246" s="129"/>
      <c r="L246" s="129"/>
      <c r="M246" s="129"/>
      <c r="N246" s="129"/>
      <c r="O246" s="129"/>
      <c r="P246" s="129"/>
      <c r="Q246" s="129"/>
      <c r="R246" s="129"/>
      <c r="S246" s="129"/>
      <c r="T246" s="129"/>
      <c r="U246" s="129"/>
      <c r="V246" s="129"/>
      <c r="W246" s="129"/>
      <c r="X246" s="129"/>
    </row>
    <row r="247" spans="1:24" s="114" customFormat="1" ht="18" customHeight="1">
      <c r="A247" s="1072" t="s">
        <v>97</v>
      </c>
      <c r="B247" s="1072"/>
      <c r="C247" s="1072"/>
      <c r="D247" s="1113" t="s">
        <v>387</v>
      </c>
      <c r="E247" s="1113"/>
      <c r="F247" s="1113"/>
      <c r="G247" s="1113"/>
      <c r="H247" s="1113"/>
      <c r="I247" s="1113"/>
      <c r="J247" s="1113"/>
      <c r="K247" s="1113"/>
      <c r="L247" s="1113"/>
      <c r="M247" s="1113"/>
      <c r="N247" s="1113"/>
      <c r="O247" s="1113"/>
      <c r="P247" s="1113"/>
      <c r="Q247" s="1113"/>
      <c r="R247" s="1113"/>
      <c r="S247" s="1113"/>
      <c r="T247" s="1113"/>
      <c r="U247" s="129"/>
      <c r="V247" s="129"/>
      <c r="W247" s="129"/>
      <c r="X247" s="129"/>
    </row>
    <row r="248" spans="1:24" s="114" customFormat="1" ht="37.9" customHeight="1">
      <c r="A248" s="1104"/>
      <c r="B248" s="1104"/>
      <c r="C248" s="1104"/>
      <c r="D248" s="1105" t="s">
        <v>505</v>
      </c>
      <c r="E248" s="1105"/>
      <c r="F248" s="1105"/>
      <c r="G248" s="1105"/>
      <c r="H248" s="1105"/>
      <c r="I248" s="1105"/>
      <c r="J248" s="1105"/>
      <c r="K248" s="1105"/>
      <c r="L248" s="1105"/>
      <c r="M248" s="1105"/>
      <c r="N248" s="1105"/>
      <c r="O248" s="1105"/>
      <c r="P248" s="1105"/>
      <c r="Q248" s="1105"/>
      <c r="R248" s="1105"/>
      <c r="S248" s="1105"/>
      <c r="T248" s="1105"/>
      <c r="U248" s="129"/>
      <c r="V248" s="129"/>
      <c r="W248" s="129"/>
      <c r="X248" s="129"/>
    </row>
    <row r="249" spans="1:24" s="114" customFormat="1" ht="18" customHeight="1">
      <c r="A249" s="130"/>
      <c r="B249" s="129"/>
      <c r="C249" s="129"/>
      <c r="D249" s="129"/>
      <c r="E249" s="129"/>
      <c r="F249" s="129"/>
      <c r="G249" s="129"/>
      <c r="H249" s="129"/>
      <c r="I249" s="129"/>
      <c r="J249" s="129"/>
      <c r="K249" s="129"/>
      <c r="L249" s="129"/>
      <c r="M249" s="129"/>
      <c r="N249" s="129"/>
      <c r="O249" s="129"/>
      <c r="P249" s="129"/>
      <c r="Q249" s="129"/>
      <c r="R249" s="129"/>
      <c r="S249" s="129"/>
      <c r="T249" s="129"/>
      <c r="U249" s="129"/>
      <c r="V249" s="129"/>
      <c r="W249" s="129"/>
      <c r="X249" s="129"/>
    </row>
    <row r="250" spans="1:24" ht="18" customHeight="1">
      <c r="A250" s="130"/>
      <c r="B250" s="129"/>
      <c r="C250" s="129"/>
      <c r="D250" s="129"/>
      <c r="E250" s="129"/>
      <c r="F250" s="129"/>
      <c r="G250" s="129"/>
      <c r="H250" s="129"/>
      <c r="I250" s="129"/>
      <c r="J250" s="129"/>
      <c r="K250" s="129"/>
      <c r="L250" s="129"/>
      <c r="M250" s="129"/>
      <c r="N250" s="129"/>
      <c r="O250" s="129"/>
      <c r="P250" s="129"/>
      <c r="Q250" s="129"/>
      <c r="R250" s="129"/>
      <c r="S250" s="129"/>
      <c r="T250" s="129"/>
      <c r="U250" s="129"/>
      <c r="V250" s="129"/>
      <c r="W250" s="129"/>
      <c r="X250" s="129"/>
    </row>
    <row r="251" spans="1:24" ht="18" customHeight="1">
      <c r="A251" s="130" t="s">
        <v>176</v>
      </c>
      <c r="B251" s="129"/>
      <c r="C251" s="129"/>
      <c r="D251" s="129"/>
      <c r="E251" s="129"/>
      <c r="F251" s="129"/>
      <c r="G251" s="129"/>
      <c r="H251" s="129"/>
      <c r="I251" s="129"/>
      <c r="J251" s="129"/>
      <c r="K251" s="129"/>
      <c r="L251" s="129"/>
      <c r="M251" s="129"/>
      <c r="N251" s="129"/>
      <c r="O251" s="129"/>
      <c r="P251" s="129"/>
      <c r="Q251" s="129"/>
      <c r="R251" s="129"/>
      <c r="S251" s="129"/>
      <c r="T251" s="129"/>
      <c r="U251" s="129"/>
      <c r="V251" s="129"/>
      <c r="W251" s="129"/>
      <c r="X251" s="129"/>
    </row>
    <row r="252" spans="1:24" ht="8.4499999999999993" customHeight="1">
      <c r="A252" s="130"/>
      <c r="B252" s="129"/>
      <c r="C252" s="129"/>
      <c r="D252" s="129"/>
      <c r="E252" s="129"/>
      <c r="F252" s="129"/>
      <c r="G252" s="129"/>
      <c r="H252" s="129"/>
      <c r="I252" s="129"/>
      <c r="J252" s="129"/>
      <c r="K252" s="129"/>
      <c r="L252" s="129"/>
      <c r="M252" s="129"/>
      <c r="N252" s="129"/>
      <c r="O252" s="129"/>
      <c r="P252" s="129"/>
      <c r="Q252" s="129"/>
      <c r="R252" s="129"/>
      <c r="S252" s="129"/>
      <c r="T252" s="129"/>
      <c r="U252" s="129"/>
      <c r="V252" s="129"/>
      <c r="W252" s="129"/>
      <c r="X252" s="129"/>
    </row>
    <row r="253" spans="1:24" ht="18" customHeight="1">
      <c r="A253" s="130" t="s">
        <v>388</v>
      </c>
      <c r="B253" s="129"/>
      <c r="C253" s="129"/>
      <c r="D253" s="129"/>
      <c r="E253" s="129"/>
      <c r="F253" s="129"/>
      <c r="G253" s="129"/>
      <c r="H253" s="129"/>
      <c r="I253" s="129"/>
      <c r="J253" s="129"/>
      <c r="K253" s="129"/>
      <c r="L253" s="129"/>
      <c r="M253" s="129"/>
      <c r="N253" s="129"/>
      <c r="O253" s="129"/>
      <c r="P253" s="129"/>
      <c r="Q253" s="129"/>
      <c r="R253" s="129"/>
      <c r="S253" s="129"/>
      <c r="T253" s="129"/>
      <c r="U253" s="129"/>
      <c r="V253" s="129"/>
      <c r="W253" s="129"/>
      <c r="X253" s="129"/>
    </row>
    <row r="254" spans="1:24" ht="36" customHeight="1">
      <c r="A254" s="130"/>
      <c r="B254" s="1101" t="s">
        <v>177</v>
      </c>
      <c r="C254" s="1101"/>
      <c r="D254" s="1101"/>
      <c r="E254" s="1101"/>
      <c r="F254" s="1101"/>
      <c r="G254" s="1101"/>
      <c r="H254" s="1101"/>
      <c r="I254" s="1101"/>
      <c r="J254" s="1101"/>
      <c r="K254" s="1101"/>
      <c r="L254" s="1101"/>
      <c r="M254" s="1101"/>
      <c r="N254" s="1101"/>
      <c r="O254" s="1101"/>
      <c r="P254" s="1101"/>
      <c r="Q254" s="1101"/>
      <c r="R254" s="1101"/>
      <c r="S254" s="1101"/>
      <c r="T254" s="1101"/>
      <c r="U254" s="1101"/>
      <c r="V254" s="1101"/>
      <c r="W254" s="1101"/>
      <c r="X254" s="1101"/>
    </row>
    <row r="255" spans="1:24" ht="18" customHeight="1">
      <c r="A255" s="1102" t="s">
        <v>97</v>
      </c>
      <c r="B255" s="1102"/>
      <c r="C255" s="1103" t="s">
        <v>178</v>
      </c>
      <c r="D255" s="1103"/>
      <c r="E255" s="1103"/>
      <c r="F255" s="1103"/>
      <c r="G255" s="1103"/>
      <c r="H255" s="1103"/>
      <c r="I255" s="1103" t="s">
        <v>179</v>
      </c>
      <c r="J255" s="1103"/>
      <c r="K255" s="1103"/>
      <c r="L255" s="158"/>
      <c r="M255" s="1103" t="s">
        <v>180</v>
      </c>
      <c r="N255" s="1103"/>
      <c r="O255" s="1103"/>
      <c r="P255" s="1103"/>
      <c r="Q255" s="1103"/>
      <c r="R255" s="1103"/>
      <c r="S255" s="1103" t="s">
        <v>181</v>
      </c>
      <c r="T255" s="1103"/>
      <c r="U255" s="1103"/>
      <c r="V255" s="1103"/>
      <c r="W255" s="1103"/>
      <c r="X255" s="1103"/>
    </row>
    <row r="256" spans="1:24" ht="20.45" customHeight="1">
      <c r="A256" s="1042" t="str">
        <f>IF(T71&gt;0,"〇","")</f>
        <v/>
      </c>
      <c r="B256" s="1043"/>
      <c r="C256" s="1044" t="s">
        <v>182</v>
      </c>
      <c r="D256" s="1044"/>
      <c r="E256" s="1044"/>
      <c r="F256" s="1044"/>
      <c r="G256" s="1044"/>
      <c r="H256" s="1044"/>
      <c r="I256" s="159" t="s">
        <v>67</v>
      </c>
      <c r="J256" s="454">
        <v>7</v>
      </c>
      <c r="K256" s="160" t="s">
        <v>344</v>
      </c>
      <c r="L256" s="161"/>
      <c r="M256" s="1053" t="s">
        <v>506</v>
      </c>
      <c r="N256" s="1099"/>
      <c r="O256" s="1099"/>
      <c r="P256" s="1099"/>
      <c r="Q256" s="1099"/>
      <c r="R256" s="1100"/>
      <c r="S256" s="1053" t="s">
        <v>876</v>
      </c>
      <c r="T256" s="1099"/>
      <c r="U256" s="1099"/>
      <c r="V256" s="1099"/>
      <c r="W256" s="1099"/>
      <c r="X256" s="1100"/>
    </row>
    <row r="257" spans="1:24" s="106" customFormat="1" ht="16.149999999999999" customHeight="1">
      <c r="A257" s="1050"/>
      <c r="B257" s="1051"/>
      <c r="C257" s="1052"/>
      <c r="D257" s="1052"/>
      <c r="E257" s="1052"/>
      <c r="F257" s="1052"/>
      <c r="G257" s="1052"/>
      <c r="H257" s="1052"/>
      <c r="I257" s="162"/>
      <c r="J257" s="163" t="s">
        <v>345</v>
      </c>
      <c r="K257" s="164"/>
      <c r="L257" s="165"/>
      <c r="M257" s="1056"/>
      <c r="N257" s="1057"/>
      <c r="O257" s="1057"/>
      <c r="P257" s="1057"/>
      <c r="Q257" s="1057"/>
      <c r="R257" s="1058"/>
      <c r="S257" s="1056"/>
      <c r="T257" s="1057"/>
      <c r="U257" s="1057"/>
      <c r="V257" s="1057"/>
      <c r="W257" s="1057"/>
      <c r="X257" s="1058"/>
    </row>
    <row r="258" spans="1:24" s="106" customFormat="1" ht="22.9" customHeight="1">
      <c r="A258" s="1050"/>
      <c r="B258" s="1051"/>
      <c r="C258" s="1052"/>
      <c r="D258" s="1052"/>
      <c r="E258" s="1052"/>
      <c r="F258" s="1052"/>
      <c r="G258" s="1052"/>
      <c r="H258" s="1052"/>
      <c r="I258" s="166" t="s">
        <v>67</v>
      </c>
      <c r="J258" s="453">
        <v>11</v>
      </c>
      <c r="K258" s="167" t="s">
        <v>344</v>
      </c>
      <c r="L258" s="165"/>
      <c r="M258" s="1056"/>
      <c r="N258" s="1057"/>
      <c r="O258" s="1057"/>
      <c r="P258" s="1057"/>
      <c r="Q258" s="1057"/>
      <c r="R258" s="1058"/>
      <c r="S258" s="1056"/>
      <c r="T258" s="1057"/>
      <c r="U258" s="1057"/>
      <c r="V258" s="1057"/>
      <c r="W258" s="1057"/>
      <c r="X258" s="1058"/>
    </row>
    <row r="259" spans="1:24" s="106" customFormat="1" ht="46.15" customHeight="1">
      <c r="A259" s="1050" t="str">
        <f>IF(S70&gt;0,"〇","")</f>
        <v/>
      </c>
      <c r="B259" s="1051"/>
      <c r="C259" s="1052"/>
      <c r="D259" s="1052"/>
      <c r="E259" s="1052"/>
      <c r="F259" s="1052"/>
      <c r="G259" s="1052"/>
      <c r="H259" s="1052"/>
      <c r="I259" s="1086"/>
      <c r="J259" s="1087"/>
      <c r="K259" s="1088"/>
      <c r="L259" s="165"/>
      <c r="M259" s="1056"/>
      <c r="N259" s="1106"/>
      <c r="O259" s="1106"/>
      <c r="P259" s="1106"/>
      <c r="Q259" s="1106"/>
      <c r="R259" s="1058"/>
      <c r="S259" s="1059"/>
      <c r="T259" s="1060"/>
      <c r="U259" s="1060"/>
      <c r="V259" s="1060"/>
      <c r="W259" s="1060"/>
      <c r="X259" s="1061"/>
    </row>
    <row r="260" spans="1:24" s="106" customFormat="1" ht="84.6" customHeight="1">
      <c r="A260" s="1050"/>
      <c r="B260" s="1051"/>
      <c r="C260" s="1052"/>
      <c r="D260" s="1052"/>
      <c r="E260" s="1052"/>
      <c r="F260" s="1052"/>
      <c r="G260" s="1052"/>
      <c r="H260" s="1052"/>
      <c r="I260" s="1086"/>
      <c r="J260" s="1087"/>
      <c r="K260" s="1088"/>
      <c r="L260" s="165"/>
      <c r="M260" s="1056"/>
      <c r="N260" s="1057"/>
      <c r="O260" s="1057"/>
      <c r="P260" s="1057"/>
      <c r="Q260" s="1057"/>
      <c r="R260" s="1058"/>
      <c r="S260" s="1089" t="s">
        <v>877</v>
      </c>
      <c r="T260" s="1090"/>
      <c r="U260" s="1090"/>
      <c r="V260" s="1090"/>
      <c r="W260" s="1090"/>
      <c r="X260" s="1091"/>
    </row>
    <row r="261" spans="1:24" s="106" customFormat="1" ht="120" customHeight="1">
      <c r="A261" s="1047"/>
      <c r="B261" s="1048"/>
      <c r="C261" s="1049"/>
      <c r="D261" s="1049"/>
      <c r="E261" s="1049"/>
      <c r="F261" s="1049"/>
      <c r="G261" s="1049"/>
      <c r="H261" s="1049"/>
      <c r="I261" s="1068"/>
      <c r="J261" s="1092"/>
      <c r="K261" s="1093"/>
      <c r="L261" s="168"/>
      <c r="M261" s="1059"/>
      <c r="N261" s="1060"/>
      <c r="O261" s="1060"/>
      <c r="P261" s="1060"/>
      <c r="Q261" s="1060"/>
      <c r="R261" s="1061"/>
      <c r="S261" s="1089" t="s">
        <v>878</v>
      </c>
      <c r="T261" s="1090"/>
      <c r="U261" s="1090"/>
      <c r="V261" s="1090"/>
      <c r="W261" s="1090"/>
      <c r="X261" s="1091"/>
    </row>
    <row r="262" spans="1:24" ht="21.6" customHeight="1">
      <c r="A262" s="1042" t="str">
        <f>IF(S80&gt;0,"〇","")</f>
        <v/>
      </c>
      <c r="B262" s="1043"/>
      <c r="C262" s="1044" t="s">
        <v>183</v>
      </c>
      <c r="D262" s="1044"/>
      <c r="E262" s="1044"/>
      <c r="F262" s="1044"/>
      <c r="G262" s="1044"/>
      <c r="H262" s="1044"/>
      <c r="I262" s="159" t="s">
        <v>67</v>
      </c>
      <c r="J262" s="454">
        <v>7</v>
      </c>
      <c r="K262" s="160" t="s">
        <v>344</v>
      </c>
      <c r="L262" s="169"/>
      <c r="M262" s="1053" t="s">
        <v>184</v>
      </c>
      <c r="N262" s="1054"/>
      <c r="O262" s="1054"/>
      <c r="P262" s="1054"/>
      <c r="Q262" s="1054"/>
      <c r="R262" s="1055"/>
      <c r="S262" s="1053" t="s">
        <v>879</v>
      </c>
      <c r="T262" s="1054"/>
      <c r="U262" s="1054"/>
      <c r="V262" s="1054"/>
      <c r="W262" s="1054"/>
      <c r="X262" s="1055"/>
    </row>
    <row r="263" spans="1:24" s="106" customFormat="1" ht="21.6" customHeight="1">
      <c r="A263" s="1050"/>
      <c r="B263" s="1051"/>
      <c r="C263" s="1052"/>
      <c r="D263" s="1052"/>
      <c r="E263" s="1052"/>
      <c r="F263" s="1052"/>
      <c r="G263" s="1052"/>
      <c r="H263" s="1052"/>
      <c r="I263" s="162"/>
      <c r="J263" s="163" t="s">
        <v>345</v>
      </c>
      <c r="K263" s="164"/>
      <c r="L263" s="169"/>
      <c r="M263" s="1056"/>
      <c r="N263" s="1057"/>
      <c r="O263" s="1057"/>
      <c r="P263" s="1057"/>
      <c r="Q263" s="1057"/>
      <c r="R263" s="1058"/>
      <c r="S263" s="1056"/>
      <c r="T263" s="1057"/>
      <c r="U263" s="1057"/>
      <c r="V263" s="1057"/>
      <c r="W263" s="1057"/>
      <c r="X263" s="1058"/>
    </row>
    <row r="264" spans="1:24" s="106" customFormat="1" ht="21.6" customHeight="1">
      <c r="A264" s="1050"/>
      <c r="B264" s="1051"/>
      <c r="C264" s="1052"/>
      <c r="D264" s="1052"/>
      <c r="E264" s="1052"/>
      <c r="F264" s="1052"/>
      <c r="G264" s="1052"/>
      <c r="H264" s="1052"/>
      <c r="I264" s="166" t="s">
        <v>67</v>
      </c>
      <c r="J264" s="453">
        <v>11</v>
      </c>
      <c r="K264" s="167" t="s">
        <v>344</v>
      </c>
      <c r="L264" s="169"/>
      <c r="M264" s="1056"/>
      <c r="N264" s="1057"/>
      <c r="O264" s="1057"/>
      <c r="P264" s="1057"/>
      <c r="Q264" s="1057"/>
      <c r="R264" s="1058"/>
      <c r="S264" s="1056"/>
      <c r="T264" s="1057"/>
      <c r="U264" s="1057"/>
      <c r="V264" s="1057"/>
      <c r="W264" s="1057"/>
      <c r="X264" s="1058"/>
    </row>
    <row r="265" spans="1:24" s="106" customFormat="1" ht="162" customHeight="1">
      <c r="A265" s="1047" t="str">
        <f>IF(S75&gt;0,"〇","")</f>
        <v/>
      </c>
      <c r="B265" s="1048"/>
      <c r="C265" s="1049"/>
      <c r="D265" s="1049"/>
      <c r="E265" s="1049"/>
      <c r="F265" s="1049"/>
      <c r="G265" s="1049"/>
      <c r="H265" s="1049"/>
      <c r="I265" s="1068"/>
      <c r="J265" s="1069"/>
      <c r="K265" s="1070"/>
      <c r="L265" s="169"/>
      <c r="M265" s="1059"/>
      <c r="N265" s="1060"/>
      <c r="O265" s="1060"/>
      <c r="P265" s="1060"/>
      <c r="Q265" s="1060"/>
      <c r="R265" s="1061"/>
      <c r="S265" s="1059"/>
      <c r="T265" s="1060"/>
      <c r="U265" s="1060"/>
      <c r="V265" s="1060"/>
      <c r="W265" s="1060"/>
      <c r="X265" s="1061"/>
    </row>
    <row r="266" spans="1:24" ht="24" customHeight="1">
      <c r="A266" s="1042" t="str">
        <f>IF(S88&gt;0,"〇","")</f>
        <v/>
      </c>
      <c r="B266" s="1043"/>
      <c r="C266" s="1044" t="s">
        <v>507</v>
      </c>
      <c r="D266" s="1044"/>
      <c r="E266" s="1044"/>
      <c r="F266" s="1044"/>
      <c r="G266" s="1044"/>
      <c r="H266" s="1044"/>
      <c r="I266" s="159" t="s">
        <v>67</v>
      </c>
      <c r="J266" s="454">
        <v>7</v>
      </c>
      <c r="K266" s="160" t="s">
        <v>344</v>
      </c>
      <c r="L266" s="169"/>
      <c r="M266" s="1053" t="s">
        <v>512</v>
      </c>
      <c r="N266" s="1084"/>
      <c r="O266" s="1084"/>
      <c r="P266" s="1084"/>
      <c r="Q266" s="1084"/>
      <c r="R266" s="1085"/>
      <c r="S266" s="1053" t="s">
        <v>880</v>
      </c>
      <c r="T266" s="1054"/>
      <c r="U266" s="1054"/>
      <c r="V266" s="1054"/>
      <c r="W266" s="1054"/>
      <c r="X266" s="1055"/>
    </row>
    <row r="267" spans="1:24" s="106" customFormat="1" ht="24" customHeight="1">
      <c r="A267" s="1050"/>
      <c r="B267" s="1051"/>
      <c r="C267" s="1052"/>
      <c r="D267" s="1052"/>
      <c r="E267" s="1052"/>
      <c r="F267" s="1052"/>
      <c r="G267" s="1052"/>
      <c r="H267" s="1052"/>
      <c r="I267" s="162"/>
      <c r="J267" s="163" t="s">
        <v>345</v>
      </c>
      <c r="K267" s="164"/>
      <c r="L267" s="169"/>
      <c r="M267" s="1056"/>
      <c r="N267" s="1057"/>
      <c r="O267" s="1057"/>
      <c r="P267" s="1057"/>
      <c r="Q267" s="1057"/>
      <c r="R267" s="1058"/>
      <c r="S267" s="1062"/>
      <c r="T267" s="1063"/>
      <c r="U267" s="1063"/>
      <c r="V267" s="1063"/>
      <c r="W267" s="1063"/>
      <c r="X267" s="1064"/>
    </row>
    <row r="268" spans="1:24" s="106" customFormat="1" ht="24" customHeight="1">
      <c r="A268" s="1050"/>
      <c r="B268" s="1051"/>
      <c r="C268" s="1052"/>
      <c r="D268" s="1052"/>
      <c r="E268" s="1052"/>
      <c r="F268" s="1052"/>
      <c r="G268" s="1052"/>
      <c r="H268" s="1052"/>
      <c r="I268" s="166" t="s">
        <v>67</v>
      </c>
      <c r="J268" s="453">
        <v>11</v>
      </c>
      <c r="K268" s="167" t="s">
        <v>344</v>
      </c>
      <c r="L268" s="169"/>
      <c r="M268" s="1056"/>
      <c r="N268" s="1057"/>
      <c r="O268" s="1057"/>
      <c r="P268" s="1057"/>
      <c r="Q268" s="1057"/>
      <c r="R268" s="1058"/>
      <c r="S268" s="1062"/>
      <c r="T268" s="1063"/>
      <c r="U268" s="1063"/>
      <c r="V268" s="1063"/>
      <c r="W268" s="1063"/>
      <c r="X268" s="1064"/>
    </row>
    <row r="269" spans="1:24" s="106" customFormat="1" ht="138" customHeight="1">
      <c r="A269" s="1047"/>
      <c r="B269" s="1048"/>
      <c r="C269" s="1049"/>
      <c r="D269" s="1049"/>
      <c r="E269" s="1049"/>
      <c r="F269" s="1049"/>
      <c r="G269" s="1049"/>
      <c r="H269" s="1049"/>
      <c r="I269" s="1068"/>
      <c r="J269" s="1069"/>
      <c r="K269" s="1070"/>
      <c r="L269" s="169"/>
      <c r="M269" s="1059"/>
      <c r="N269" s="1060"/>
      <c r="O269" s="1060"/>
      <c r="P269" s="1060"/>
      <c r="Q269" s="1060"/>
      <c r="R269" s="1061"/>
      <c r="S269" s="1065"/>
      <c r="T269" s="1066"/>
      <c r="U269" s="1066"/>
      <c r="V269" s="1066"/>
      <c r="W269" s="1066"/>
      <c r="X269" s="1067"/>
    </row>
    <row r="270" spans="1:24" ht="24" customHeight="1">
      <c r="A270" s="1045" t="str">
        <f>IF(P110&gt;0,"〇","")</f>
        <v/>
      </c>
      <c r="B270" s="1046"/>
      <c r="C270" s="1044" t="s">
        <v>508</v>
      </c>
      <c r="D270" s="1044"/>
      <c r="E270" s="1044"/>
      <c r="F270" s="1044"/>
      <c r="G270" s="1044"/>
      <c r="H270" s="1044"/>
      <c r="I270" s="159" t="s">
        <v>67</v>
      </c>
      <c r="J270" s="454">
        <v>7</v>
      </c>
      <c r="K270" s="160" t="s">
        <v>344</v>
      </c>
      <c r="L270" s="169"/>
      <c r="M270" s="1053" t="s">
        <v>511</v>
      </c>
      <c r="N270" s="1054"/>
      <c r="O270" s="1054"/>
      <c r="P270" s="1054"/>
      <c r="Q270" s="1054"/>
      <c r="R270" s="1055"/>
      <c r="S270" s="1053" t="s">
        <v>881</v>
      </c>
      <c r="T270" s="1054"/>
      <c r="U270" s="1054"/>
      <c r="V270" s="1054"/>
      <c r="W270" s="1054"/>
      <c r="X270" s="1055"/>
    </row>
    <row r="271" spans="1:24" s="106" customFormat="1" ht="24" customHeight="1">
      <c r="A271" s="1050"/>
      <c r="B271" s="1051"/>
      <c r="C271" s="1052"/>
      <c r="D271" s="1052"/>
      <c r="E271" s="1052"/>
      <c r="F271" s="1052"/>
      <c r="G271" s="1052"/>
      <c r="H271" s="1052"/>
      <c r="I271" s="162"/>
      <c r="J271" s="163" t="s">
        <v>345</v>
      </c>
      <c r="K271" s="164"/>
      <c r="L271" s="169"/>
      <c r="M271" s="1056"/>
      <c r="N271" s="1057"/>
      <c r="O271" s="1057"/>
      <c r="P271" s="1057"/>
      <c r="Q271" s="1057"/>
      <c r="R271" s="1058"/>
      <c r="S271" s="1056"/>
      <c r="T271" s="1057"/>
      <c r="U271" s="1057"/>
      <c r="V271" s="1057"/>
      <c r="W271" s="1057"/>
      <c r="X271" s="1058"/>
    </row>
    <row r="272" spans="1:24" s="106" customFormat="1" ht="24" customHeight="1">
      <c r="A272" s="1050"/>
      <c r="B272" s="1051"/>
      <c r="C272" s="1052"/>
      <c r="D272" s="1052"/>
      <c r="E272" s="1052"/>
      <c r="F272" s="1052"/>
      <c r="G272" s="1052"/>
      <c r="H272" s="1052"/>
      <c r="I272" s="166" t="s">
        <v>67</v>
      </c>
      <c r="J272" s="453">
        <v>11</v>
      </c>
      <c r="K272" s="167" t="s">
        <v>344</v>
      </c>
      <c r="L272" s="169"/>
      <c r="M272" s="1056"/>
      <c r="N272" s="1057"/>
      <c r="O272" s="1057"/>
      <c r="P272" s="1057"/>
      <c r="Q272" s="1057"/>
      <c r="R272" s="1058"/>
      <c r="S272" s="1056"/>
      <c r="T272" s="1057"/>
      <c r="U272" s="1057"/>
      <c r="V272" s="1057"/>
      <c r="W272" s="1057"/>
      <c r="X272" s="1058"/>
    </row>
    <row r="273" spans="1:25" s="106" customFormat="1" ht="119.45" customHeight="1">
      <c r="A273" s="1047"/>
      <c r="B273" s="1048"/>
      <c r="C273" s="1049"/>
      <c r="D273" s="1049"/>
      <c r="E273" s="1049"/>
      <c r="F273" s="1049"/>
      <c r="G273" s="1049"/>
      <c r="H273" s="1049"/>
      <c r="I273" s="170"/>
      <c r="J273" s="171"/>
      <c r="K273" s="172"/>
      <c r="L273" s="169"/>
      <c r="M273" s="1059"/>
      <c r="N273" s="1060"/>
      <c r="O273" s="1060"/>
      <c r="P273" s="1060"/>
      <c r="Q273" s="1060"/>
      <c r="R273" s="1061"/>
      <c r="S273" s="1059"/>
      <c r="T273" s="1060"/>
      <c r="U273" s="1060"/>
      <c r="V273" s="1060"/>
      <c r="W273" s="1060"/>
      <c r="X273" s="1061"/>
    </row>
    <row r="274" spans="1:25" ht="24" customHeight="1">
      <c r="A274" s="1081" t="str">
        <f>IF(P119&gt;0,"〇","")</f>
        <v/>
      </c>
      <c r="B274" s="1082"/>
      <c r="C274" s="1083" t="s">
        <v>509</v>
      </c>
      <c r="D274" s="1044"/>
      <c r="E274" s="1044"/>
      <c r="F274" s="1044"/>
      <c r="G274" s="1044"/>
      <c r="H274" s="1044"/>
      <c r="I274" s="159" t="s">
        <v>67</v>
      </c>
      <c r="J274" s="454">
        <v>7</v>
      </c>
      <c r="K274" s="160" t="s">
        <v>344</v>
      </c>
      <c r="L274" s="173"/>
      <c r="M274" s="1053" t="s">
        <v>510</v>
      </c>
      <c r="N274" s="1054"/>
      <c r="O274" s="1054"/>
      <c r="P274" s="1054"/>
      <c r="Q274" s="1054"/>
      <c r="R274" s="1055"/>
      <c r="S274" s="1053" t="s">
        <v>882</v>
      </c>
      <c r="T274" s="1054"/>
      <c r="U274" s="1054"/>
      <c r="V274" s="1054"/>
      <c r="W274" s="1054"/>
      <c r="X274" s="1055"/>
      <c r="Y274" s="80"/>
    </row>
    <row r="275" spans="1:25" s="106" customFormat="1" ht="24" customHeight="1">
      <c r="A275" s="1050"/>
      <c r="B275" s="1051"/>
      <c r="C275" s="1052"/>
      <c r="D275" s="1052"/>
      <c r="E275" s="1052"/>
      <c r="F275" s="1052"/>
      <c r="G275" s="1052"/>
      <c r="H275" s="1052"/>
      <c r="I275" s="162"/>
      <c r="J275" s="163" t="s">
        <v>345</v>
      </c>
      <c r="K275" s="164"/>
      <c r="L275" s="173"/>
      <c r="M275" s="1056"/>
      <c r="N275" s="1057"/>
      <c r="O275" s="1057"/>
      <c r="P275" s="1057"/>
      <c r="Q275" s="1057"/>
      <c r="R275" s="1058"/>
      <c r="S275" s="1056"/>
      <c r="T275" s="1057"/>
      <c r="U275" s="1057"/>
      <c r="V275" s="1057"/>
      <c r="W275" s="1057"/>
      <c r="X275" s="1058"/>
    </row>
    <row r="276" spans="1:25" s="106" customFormat="1" ht="24" customHeight="1">
      <c r="A276" s="1050"/>
      <c r="B276" s="1051"/>
      <c r="C276" s="1052"/>
      <c r="D276" s="1052"/>
      <c r="E276" s="1052"/>
      <c r="F276" s="1052"/>
      <c r="G276" s="1052"/>
      <c r="H276" s="1052"/>
      <c r="I276" s="166" t="s">
        <v>67</v>
      </c>
      <c r="J276" s="453">
        <v>11</v>
      </c>
      <c r="K276" s="167" t="s">
        <v>344</v>
      </c>
      <c r="L276" s="173"/>
      <c r="M276" s="1056"/>
      <c r="N276" s="1057"/>
      <c r="O276" s="1057"/>
      <c r="P276" s="1057"/>
      <c r="Q276" s="1057"/>
      <c r="R276" s="1058"/>
      <c r="S276" s="1056"/>
      <c r="T276" s="1057"/>
      <c r="U276" s="1057"/>
      <c r="V276" s="1057"/>
      <c r="W276" s="1057"/>
      <c r="X276" s="1058"/>
    </row>
    <row r="277" spans="1:25" s="106" customFormat="1" ht="119.45" customHeight="1">
      <c r="A277" s="1047" t="str">
        <f>IF(S84&gt;0,"〇","")</f>
        <v/>
      </c>
      <c r="B277" s="1048"/>
      <c r="C277" s="1049"/>
      <c r="D277" s="1049"/>
      <c r="E277" s="1049"/>
      <c r="F277" s="1049"/>
      <c r="G277" s="1049"/>
      <c r="H277" s="1049"/>
      <c r="I277" s="170"/>
      <c r="J277" s="171"/>
      <c r="K277" s="172"/>
      <c r="L277" s="173"/>
      <c r="M277" s="1059"/>
      <c r="N277" s="1060"/>
      <c r="O277" s="1060"/>
      <c r="P277" s="1060"/>
      <c r="Q277" s="1060"/>
      <c r="R277" s="1061"/>
      <c r="S277" s="1059"/>
      <c r="T277" s="1060"/>
      <c r="U277" s="1060"/>
      <c r="V277" s="1060"/>
      <c r="W277" s="1060"/>
      <c r="X277" s="1061"/>
    </row>
    <row r="278" spans="1:25" ht="7.15" customHeight="1">
      <c r="A278" s="174"/>
      <c r="B278" s="174"/>
      <c r="C278" s="175"/>
      <c r="D278" s="175"/>
      <c r="E278" s="175"/>
      <c r="F278" s="175"/>
      <c r="G278" s="175"/>
      <c r="H278" s="175"/>
      <c r="I278" s="175"/>
      <c r="J278" s="175"/>
      <c r="K278" s="175"/>
      <c r="L278" s="175"/>
      <c r="M278" s="175"/>
      <c r="N278" s="175"/>
      <c r="O278" s="175"/>
      <c r="P278" s="175"/>
      <c r="Q278" s="175"/>
      <c r="R278" s="175"/>
      <c r="S278" s="175"/>
      <c r="T278" s="175"/>
      <c r="U278" s="175"/>
      <c r="V278" s="175"/>
      <c r="W278" s="175"/>
      <c r="X278" s="175"/>
    </row>
    <row r="279" spans="1:25" ht="18" customHeight="1">
      <c r="A279" s="151"/>
      <c r="B279" s="152" t="s">
        <v>185</v>
      </c>
      <c r="C279" s="146" t="s">
        <v>513</v>
      </c>
      <c r="D279" s="146"/>
      <c r="E279" s="146"/>
      <c r="F279" s="146"/>
      <c r="G279" s="146"/>
      <c r="H279" s="146"/>
      <c r="I279" s="146"/>
      <c r="J279" s="146"/>
      <c r="K279" s="146"/>
      <c r="L279" s="146"/>
      <c r="M279" s="146"/>
      <c r="N279" s="146"/>
      <c r="O279" s="146"/>
      <c r="P279" s="146"/>
      <c r="Q279" s="146"/>
      <c r="R279" s="146"/>
      <c r="S279" s="146"/>
      <c r="T279" s="146"/>
      <c r="U279" s="146"/>
      <c r="V279" s="146"/>
      <c r="W279" s="146"/>
      <c r="X279" s="146"/>
    </row>
    <row r="280" spans="1:25" ht="45.75" customHeight="1">
      <c r="A280" s="151"/>
      <c r="B280" s="176" t="s">
        <v>186</v>
      </c>
      <c r="C280" s="1041" t="s">
        <v>187</v>
      </c>
      <c r="D280" s="1041"/>
      <c r="E280" s="1041"/>
      <c r="F280" s="1041"/>
      <c r="G280" s="1041"/>
      <c r="H280" s="1041"/>
      <c r="I280" s="1041"/>
      <c r="J280" s="1041"/>
      <c r="K280" s="1041"/>
      <c r="L280" s="1041"/>
      <c r="M280" s="1041"/>
      <c r="N280" s="1041"/>
      <c r="O280" s="1041"/>
      <c r="P280" s="1041"/>
      <c r="Q280" s="1041"/>
      <c r="R280" s="1041"/>
      <c r="S280" s="1041"/>
      <c r="T280" s="1041"/>
      <c r="U280" s="1041"/>
      <c r="V280" s="1041"/>
      <c r="W280" s="1041"/>
      <c r="X280" s="1041"/>
    </row>
  </sheetData>
  <dataConsolidate/>
  <mergeCells count="465">
    <mergeCell ref="B102:R102"/>
    <mergeCell ref="F25:J25"/>
    <mergeCell ref="K25:N25"/>
    <mergeCell ref="O25:X25"/>
    <mergeCell ref="A50:B50"/>
    <mergeCell ref="C50:T50"/>
    <mergeCell ref="A247:C247"/>
    <mergeCell ref="D247:T247"/>
    <mergeCell ref="A165:B165"/>
    <mergeCell ref="C165:X165"/>
    <mergeCell ref="A185:B185"/>
    <mergeCell ref="C185:X185"/>
    <mergeCell ref="A171:C171"/>
    <mergeCell ref="D171:X171"/>
    <mergeCell ref="A176:B176"/>
    <mergeCell ref="C176:X176"/>
    <mergeCell ref="A177:B177"/>
    <mergeCell ref="C177:X177"/>
    <mergeCell ref="A168:X168"/>
    <mergeCell ref="A169:C169"/>
    <mergeCell ref="A170:C170"/>
    <mergeCell ref="D169:F169"/>
    <mergeCell ref="F229:I229"/>
    <mergeCell ref="S169:W169"/>
    <mergeCell ref="A15:J15"/>
    <mergeCell ref="K15:T15"/>
    <mergeCell ref="A16:J16"/>
    <mergeCell ref="K16:T16"/>
    <mergeCell ref="A17:T17"/>
    <mergeCell ref="A39:B39"/>
    <mergeCell ref="C39:T39"/>
    <mergeCell ref="A40:T40"/>
    <mergeCell ref="A41:B41"/>
    <mergeCell ref="C41:T41"/>
    <mergeCell ref="A32:F32"/>
    <mergeCell ref="H32:M32"/>
    <mergeCell ref="N32:T32"/>
    <mergeCell ref="A33:F33"/>
    <mergeCell ref="H33:M33"/>
    <mergeCell ref="N33:T33"/>
    <mergeCell ref="A21:E21"/>
    <mergeCell ref="F21:J21"/>
    <mergeCell ref="A34:X34"/>
    <mergeCell ref="K21:N21"/>
    <mergeCell ref="K22:N22"/>
    <mergeCell ref="K23:N23"/>
    <mergeCell ref="A22:E22"/>
    <mergeCell ref="P169:R169"/>
    <mergeCell ref="A187:X187"/>
    <mergeCell ref="A188:X188"/>
    <mergeCell ref="C190:X190"/>
    <mergeCell ref="A193:X193"/>
    <mergeCell ref="B194:W197"/>
    <mergeCell ref="A184:B184"/>
    <mergeCell ref="C184:X184"/>
    <mergeCell ref="A186:B186"/>
    <mergeCell ref="C186:X186"/>
    <mergeCell ref="H169:I169"/>
    <mergeCell ref="N169:O169"/>
    <mergeCell ref="D170:F170"/>
    <mergeCell ref="H170:I170"/>
    <mergeCell ref="J170:M170"/>
    <mergeCell ref="N170:O170"/>
    <mergeCell ref="P170:R170"/>
    <mergeCell ref="A181:B181"/>
    <mergeCell ref="C181:X181"/>
    <mergeCell ref="A182:B182"/>
    <mergeCell ref="J169:M169"/>
    <mergeCell ref="S170:W170"/>
    <mergeCell ref="A3:X3"/>
    <mergeCell ref="A4:X4"/>
    <mergeCell ref="O21:X21"/>
    <mergeCell ref="O22:X22"/>
    <mergeCell ref="O23:X23"/>
    <mergeCell ref="A26:E26"/>
    <mergeCell ref="F26:J26"/>
    <mergeCell ref="K26:N26"/>
    <mergeCell ref="O26:X26"/>
    <mergeCell ref="A24:E24"/>
    <mergeCell ref="F24:J24"/>
    <mergeCell ref="K24:N24"/>
    <mergeCell ref="O24:X24"/>
    <mergeCell ref="A19:X19"/>
    <mergeCell ref="A10:J10"/>
    <mergeCell ref="K10:T10"/>
    <mergeCell ref="A11:J11"/>
    <mergeCell ref="K11:T11"/>
    <mergeCell ref="A12:J12"/>
    <mergeCell ref="K12:T12"/>
    <mergeCell ref="A13:J13"/>
    <mergeCell ref="K13:T13"/>
    <mergeCell ref="A14:J14"/>
    <mergeCell ref="F22:J22"/>
    <mergeCell ref="K14:T14"/>
    <mergeCell ref="A23:E23"/>
    <mergeCell ref="F23:J23"/>
    <mergeCell ref="A54:B55"/>
    <mergeCell ref="C54:D55"/>
    <mergeCell ref="B71:D71"/>
    <mergeCell ref="A56:B62"/>
    <mergeCell ref="C56:D62"/>
    <mergeCell ref="A63:B63"/>
    <mergeCell ref="C63:D63"/>
    <mergeCell ref="B68:W68"/>
    <mergeCell ref="B70:D70"/>
    <mergeCell ref="A42:B42"/>
    <mergeCell ref="C42:T42"/>
    <mergeCell ref="A43:B43"/>
    <mergeCell ref="C43:T43"/>
    <mergeCell ref="A44:B44"/>
    <mergeCell ref="C44:T44"/>
    <mergeCell ref="A46:B46"/>
    <mergeCell ref="C46:T46"/>
    <mergeCell ref="A47:T47"/>
    <mergeCell ref="A48:B48"/>
    <mergeCell ref="C48:T48"/>
    <mergeCell ref="A25:E25"/>
    <mergeCell ref="B74:X74"/>
    <mergeCell ref="B77:W77"/>
    <mergeCell ref="B78:H78"/>
    <mergeCell ref="I78:M79"/>
    <mergeCell ref="N78:R79"/>
    <mergeCell ref="S78:W79"/>
    <mergeCell ref="B79:D79"/>
    <mergeCell ref="E79:H79"/>
    <mergeCell ref="B73:X73"/>
    <mergeCell ref="B72:D72"/>
    <mergeCell ref="E72:F72"/>
    <mergeCell ref="H72:I72"/>
    <mergeCell ref="J72:K72"/>
    <mergeCell ref="M72:O72"/>
    <mergeCell ref="P72:S72"/>
    <mergeCell ref="P71:S71"/>
    <mergeCell ref="T71:W72"/>
    <mergeCell ref="C49:T49"/>
    <mergeCell ref="M71:O71"/>
    <mergeCell ref="T69:W70"/>
    <mergeCell ref="P69:S70"/>
    <mergeCell ref="A49:B49"/>
    <mergeCell ref="P88:R90"/>
    <mergeCell ref="B80:D80"/>
    <mergeCell ref="E80:H80"/>
    <mergeCell ref="I80:M80"/>
    <mergeCell ref="N80:R80"/>
    <mergeCell ref="S80:W80"/>
    <mergeCell ref="B81:X81"/>
    <mergeCell ref="B82:X82"/>
    <mergeCell ref="B86:J86"/>
    <mergeCell ref="K86:M87"/>
    <mergeCell ref="N86:O87"/>
    <mergeCell ref="P86:R87"/>
    <mergeCell ref="S86:T87"/>
    <mergeCell ref="B87:C87"/>
    <mergeCell ref="D87:E87"/>
    <mergeCell ref="F87:H87"/>
    <mergeCell ref="I87:J87"/>
    <mergeCell ref="N88:O88"/>
    <mergeCell ref="N90:O90"/>
    <mergeCell ref="H98:J98"/>
    <mergeCell ref="B89:C89"/>
    <mergeCell ref="D89:E89"/>
    <mergeCell ref="B88:C88"/>
    <mergeCell ref="D88:E88"/>
    <mergeCell ref="F88:H88"/>
    <mergeCell ref="I88:J88"/>
    <mergeCell ref="K88:M88"/>
    <mergeCell ref="B97:F97"/>
    <mergeCell ref="F89:H89"/>
    <mergeCell ref="I89:J89"/>
    <mergeCell ref="K89:M89"/>
    <mergeCell ref="B90:C90"/>
    <mergeCell ref="D90:E90"/>
    <mergeCell ref="F90:H90"/>
    <mergeCell ref="I90:J90"/>
    <mergeCell ref="K90:M90"/>
    <mergeCell ref="B111:X111"/>
    <mergeCell ref="B112:X112"/>
    <mergeCell ref="B117:J117"/>
    <mergeCell ref="K117:M118"/>
    <mergeCell ref="N117:O118"/>
    <mergeCell ref="P117:R118"/>
    <mergeCell ref="P108:R109"/>
    <mergeCell ref="B109:C109"/>
    <mergeCell ref="D109:E109"/>
    <mergeCell ref="F109:H109"/>
    <mergeCell ref="N110:O110"/>
    <mergeCell ref="P110:R110"/>
    <mergeCell ref="I109:J109"/>
    <mergeCell ref="B110:C110"/>
    <mergeCell ref="D110:E110"/>
    <mergeCell ref="F110:H110"/>
    <mergeCell ref="I110:J110"/>
    <mergeCell ref="K110:M110"/>
    <mergeCell ref="B108:J108"/>
    <mergeCell ref="K108:M109"/>
    <mergeCell ref="N108:O109"/>
    <mergeCell ref="B120:X120"/>
    <mergeCell ref="B121:X121"/>
    <mergeCell ref="B122:X122"/>
    <mergeCell ref="B129:C129"/>
    <mergeCell ref="D129:X129"/>
    <mergeCell ref="K119:M119"/>
    <mergeCell ref="N119:O119"/>
    <mergeCell ref="P119:R119"/>
    <mergeCell ref="B118:C118"/>
    <mergeCell ref="D118:E118"/>
    <mergeCell ref="F118:H118"/>
    <mergeCell ref="I118:J118"/>
    <mergeCell ref="B119:C119"/>
    <mergeCell ref="D119:E119"/>
    <mergeCell ref="F119:H119"/>
    <mergeCell ref="I119:J119"/>
    <mergeCell ref="D133:X133"/>
    <mergeCell ref="B137:X137"/>
    <mergeCell ref="B138:M138"/>
    <mergeCell ref="N138:W138"/>
    <mergeCell ref="B139:C139"/>
    <mergeCell ref="D139:M139"/>
    <mergeCell ref="N139:W139"/>
    <mergeCell ref="B130:C130"/>
    <mergeCell ref="D130:X130"/>
    <mergeCell ref="B131:C131"/>
    <mergeCell ref="D131:X131"/>
    <mergeCell ref="B132:C132"/>
    <mergeCell ref="D132:X132"/>
    <mergeCell ref="D134:X134"/>
    <mergeCell ref="B142:C142"/>
    <mergeCell ref="D142:M142"/>
    <mergeCell ref="N142:W142"/>
    <mergeCell ref="B143:C143"/>
    <mergeCell ref="D143:M143"/>
    <mergeCell ref="N143:W143"/>
    <mergeCell ref="B140:C140"/>
    <mergeCell ref="D140:M140"/>
    <mergeCell ref="N140:W140"/>
    <mergeCell ref="B141:C141"/>
    <mergeCell ref="D141:M141"/>
    <mergeCell ref="N141:W141"/>
    <mergeCell ref="B146:C146"/>
    <mergeCell ref="D146:M146"/>
    <mergeCell ref="N146:W146"/>
    <mergeCell ref="B147:C147"/>
    <mergeCell ref="D147:M147"/>
    <mergeCell ref="N147:W147"/>
    <mergeCell ref="B144:C144"/>
    <mergeCell ref="D144:M144"/>
    <mergeCell ref="N144:W144"/>
    <mergeCell ref="B145:C145"/>
    <mergeCell ref="D145:M145"/>
    <mergeCell ref="N145:W145"/>
    <mergeCell ref="C159:X159"/>
    <mergeCell ref="D148:M148"/>
    <mergeCell ref="N148:W148"/>
    <mergeCell ref="B154:X154"/>
    <mergeCell ref="C155:X155"/>
    <mergeCell ref="A156:B156"/>
    <mergeCell ref="C156:X156"/>
    <mergeCell ref="A155:B155"/>
    <mergeCell ref="B148:C149"/>
    <mergeCell ref="D149:M149"/>
    <mergeCell ref="N149:W149"/>
    <mergeCell ref="R219:X219"/>
    <mergeCell ref="A183:B183"/>
    <mergeCell ref="C183:X183"/>
    <mergeCell ref="A178:B178"/>
    <mergeCell ref="C178:X178"/>
    <mergeCell ref="A179:B179"/>
    <mergeCell ref="C179:X179"/>
    <mergeCell ref="A180:B180"/>
    <mergeCell ref="C180:X180"/>
    <mergeCell ref="A204:B204"/>
    <mergeCell ref="C204:I204"/>
    <mergeCell ref="J204:P204"/>
    <mergeCell ref="R204:X204"/>
    <mergeCell ref="J208:P208"/>
    <mergeCell ref="J209:P209"/>
    <mergeCell ref="J210:P210"/>
    <mergeCell ref="R208:X208"/>
    <mergeCell ref="C182:X182"/>
    <mergeCell ref="J216:P216"/>
    <mergeCell ref="J217:P217"/>
    <mergeCell ref="J218:P218"/>
    <mergeCell ref="R216:X216"/>
    <mergeCell ref="R217:X217"/>
    <mergeCell ref="R218:X218"/>
    <mergeCell ref="B225:E225"/>
    <mergeCell ref="F225:I225"/>
    <mergeCell ref="J225:M225"/>
    <mergeCell ref="N225:P225"/>
    <mergeCell ref="R225:T225"/>
    <mergeCell ref="U225:X225"/>
    <mergeCell ref="C219:I219"/>
    <mergeCell ref="J219:P219"/>
    <mergeCell ref="B224:E224"/>
    <mergeCell ref="F224:I224"/>
    <mergeCell ref="J224:M224"/>
    <mergeCell ref="N224:P224"/>
    <mergeCell ref="R224:T224"/>
    <mergeCell ref="U224:X224"/>
    <mergeCell ref="A220:X220"/>
    <mergeCell ref="A205:B219"/>
    <mergeCell ref="J205:P205"/>
    <mergeCell ref="J207:P207"/>
    <mergeCell ref="J211:P211"/>
    <mergeCell ref="J215:P215"/>
    <mergeCell ref="R205:X205"/>
    <mergeCell ref="R207:X207"/>
    <mergeCell ref="R211:X211"/>
    <mergeCell ref="R215:X215"/>
    <mergeCell ref="B226:E226"/>
    <mergeCell ref="F226:I226"/>
    <mergeCell ref="J226:M226"/>
    <mergeCell ref="N226:P226"/>
    <mergeCell ref="R226:T226"/>
    <mergeCell ref="U226:X226"/>
    <mergeCell ref="C257:H257"/>
    <mergeCell ref="S256:X259"/>
    <mergeCell ref="A258:B258"/>
    <mergeCell ref="C258:H258"/>
    <mergeCell ref="B254:X254"/>
    <mergeCell ref="A255:B255"/>
    <mergeCell ref="C255:H255"/>
    <mergeCell ref="I255:K255"/>
    <mergeCell ref="M255:R255"/>
    <mergeCell ref="S255:X255"/>
    <mergeCell ref="A248:C248"/>
    <mergeCell ref="D248:T248"/>
    <mergeCell ref="A259:B259"/>
    <mergeCell ref="C259:H259"/>
    <mergeCell ref="I259:K259"/>
    <mergeCell ref="M256:R259"/>
    <mergeCell ref="A256:B256"/>
    <mergeCell ref="F234:I234"/>
    <mergeCell ref="A276:B276"/>
    <mergeCell ref="C276:H276"/>
    <mergeCell ref="M274:R277"/>
    <mergeCell ref="S274:X277"/>
    <mergeCell ref="C262:H262"/>
    <mergeCell ref="A261:B261"/>
    <mergeCell ref="C261:H261"/>
    <mergeCell ref="A260:B260"/>
    <mergeCell ref="C260:H260"/>
    <mergeCell ref="S261:X261"/>
    <mergeCell ref="A265:B265"/>
    <mergeCell ref="C265:H265"/>
    <mergeCell ref="C256:H256"/>
    <mergeCell ref="A239:K241"/>
    <mergeCell ref="M239:X239"/>
    <mergeCell ref="M241:X241"/>
    <mergeCell ref="M240:T240"/>
    <mergeCell ref="U240:W240"/>
    <mergeCell ref="A257:B257"/>
    <mergeCell ref="A274:B274"/>
    <mergeCell ref="C274:H274"/>
    <mergeCell ref="C268:H268"/>
    <mergeCell ref="M266:R269"/>
    <mergeCell ref="A263:B263"/>
    <mergeCell ref="C264:H264"/>
    <mergeCell ref="M262:R265"/>
    <mergeCell ref="S262:X265"/>
    <mergeCell ref="I265:K265"/>
    <mergeCell ref="A264:B264"/>
    <mergeCell ref="M260:R260"/>
    <mergeCell ref="M261:R261"/>
    <mergeCell ref="A262:B262"/>
    <mergeCell ref="I260:K260"/>
    <mergeCell ref="S260:X260"/>
    <mergeCell ref="I261:K261"/>
    <mergeCell ref="C263:H263"/>
    <mergeCell ref="C280:X280"/>
    <mergeCell ref="A266:B266"/>
    <mergeCell ref="C266:H266"/>
    <mergeCell ref="A270:B270"/>
    <mergeCell ref="C270:H270"/>
    <mergeCell ref="A269:B269"/>
    <mergeCell ref="C269:H269"/>
    <mergeCell ref="A271:B271"/>
    <mergeCell ref="C271:H271"/>
    <mergeCell ref="A272:B272"/>
    <mergeCell ref="C272:H272"/>
    <mergeCell ref="M270:R273"/>
    <mergeCell ref="S270:X273"/>
    <mergeCell ref="A275:B275"/>
    <mergeCell ref="C275:H275"/>
    <mergeCell ref="A273:B273"/>
    <mergeCell ref="C273:H273"/>
    <mergeCell ref="A277:B277"/>
    <mergeCell ref="C277:H277"/>
    <mergeCell ref="A268:B268"/>
    <mergeCell ref="S266:X269"/>
    <mergeCell ref="I269:K269"/>
    <mergeCell ref="A267:B267"/>
    <mergeCell ref="C267:H267"/>
    <mergeCell ref="B100:F100"/>
    <mergeCell ref="E70:F70"/>
    <mergeCell ref="H70:I70"/>
    <mergeCell ref="J70:K70"/>
    <mergeCell ref="B69:K69"/>
    <mergeCell ref="M69:O70"/>
    <mergeCell ref="E71:F71"/>
    <mergeCell ref="H71:I71"/>
    <mergeCell ref="J71:K71"/>
    <mergeCell ref="H100:J100"/>
    <mergeCell ref="K100:R100"/>
    <mergeCell ref="N89:O89"/>
    <mergeCell ref="B91:X91"/>
    <mergeCell ref="B92:X92"/>
    <mergeCell ref="K98:R98"/>
    <mergeCell ref="B99:F99"/>
    <mergeCell ref="H99:J99"/>
    <mergeCell ref="K99:R99"/>
    <mergeCell ref="B93:X93"/>
    <mergeCell ref="B96:F96"/>
    <mergeCell ref="H96:J96"/>
    <mergeCell ref="S88:T90"/>
    <mergeCell ref="B85:T85"/>
    <mergeCell ref="B98:F98"/>
    <mergeCell ref="A163:B163"/>
    <mergeCell ref="C163:X163"/>
    <mergeCell ref="B103:J103"/>
    <mergeCell ref="B107:R107"/>
    <mergeCell ref="B116:R116"/>
    <mergeCell ref="J206:P206"/>
    <mergeCell ref="R206:X206"/>
    <mergeCell ref="C205:I206"/>
    <mergeCell ref="K103:R103"/>
    <mergeCell ref="A200:F200"/>
    <mergeCell ref="H200:J200"/>
    <mergeCell ref="K200:O200"/>
    <mergeCell ref="A164:B164"/>
    <mergeCell ref="C164:X164"/>
    <mergeCell ref="A160:B160"/>
    <mergeCell ref="C160:X160"/>
    <mergeCell ref="A161:B161"/>
    <mergeCell ref="C161:X161"/>
    <mergeCell ref="A157:B157"/>
    <mergeCell ref="C157:X157"/>
    <mergeCell ref="A158:B158"/>
    <mergeCell ref="C158:X158"/>
    <mergeCell ref="B133:C134"/>
    <mergeCell ref="A159:B159"/>
    <mergeCell ref="F236:X236"/>
    <mergeCell ref="F231:X231"/>
    <mergeCell ref="F27:X27"/>
    <mergeCell ref="A27:E27"/>
    <mergeCell ref="A1:C1"/>
    <mergeCell ref="C215:I218"/>
    <mergeCell ref="R209:X209"/>
    <mergeCell ref="R210:X210"/>
    <mergeCell ref="J212:P212"/>
    <mergeCell ref="J213:P213"/>
    <mergeCell ref="J214:P214"/>
    <mergeCell ref="R212:X212"/>
    <mergeCell ref="R213:X213"/>
    <mergeCell ref="R214:X214"/>
    <mergeCell ref="C211:I214"/>
    <mergeCell ref="C207:I210"/>
    <mergeCell ref="B101:F101"/>
    <mergeCell ref="H101:J101"/>
    <mergeCell ref="K101:R101"/>
    <mergeCell ref="K96:R96"/>
    <mergeCell ref="H97:J97"/>
    <mergeCell ref="K97:R97"/>
    <mergeCell ref="A162:B162"/>
    <mergeCell ref="C162:X162"/>
  </mergeCells>
  <phoneticPr fontId="4"/>
  <dataValidations count="7">
    <dataValidation type="list" allowBlank="1" showInputMessage="1" showErrorMessage="1" sqref="F28:J28">
      <formula1>"ア,イ,ウ"</formula1>
    </dataValidation>
    <dataValidation type="list" allowBlank="1" showInputMessage="1" prompt="下記のア～ウから該当する役割を選択" sqref="F22:J26">
      <formula1>"ア,イ,ウ"</formula1>
    </dataValidation>
    <dataValidation type="list" allowBlank="1" showInputMessage="1" prompt="該当する項目に「〇」を記載" sqref="A41:B44 C130:C132 H169:I170 N169:O170 A157:B165 A177:B186 A48:B50 B130:B133 B139:B148 C139:C147">
      <formula1>"　,〇,"</formula1>
    </dataValidation>
    <dataValidation type="list" allowBlank="1" showInputMessage="1" showErrorMessage="1" prompt="該当する場合に「✓」を選択" sqref="A155:B155">
      <formula1>"　,✓,"</formula1>
    </dataValidation>
    <dataValidation type="list" allowBlank="1" showInputMessage="1" prompt="取組開始年度を入力" sqref="J256 J262 J266 J270 J274">
      <formula1>"7,8,9,10,11"</formula1>
    </dataValidation>
    <dataValidation type="list" allowBlank="1" showInputMessage="1" prompt="取組終了年度を入力_x000a_（加算額は取組期間内に限り交付されます）" sqref="J258 J264 J268 J272 J276">
      <formula1>"7,8,9,10,11"</formula1>
    </dataValidation>
    <dataValidation type="list" allowBlank="1" showInputMessage="1" showErrorMessage="1" prompt="年度を選択" sqref="F224:P224 R224:X224 F229:I229 F234:I234">
      <formula1>"令和7年度,令和8年度,令和9年度,令和10年度,令和11年度"</formula1>
    </dataValidation>
  </dataValidations>
  <printOptions horizontalCentered="1"/>
  <pageMargins left="0.59055118110236227" right="0.31496062992125984" top="0.74803149606299213" bottom="0.74803149606299213" header="0.31496062992125984" footer="0.31496062992125984"/>
  <pageSetup paperSize="9" scale="72" fitToWidth="0" fitToHeight="0" orientation="portrait" r:id="rId1"/>
  <rowBreaks count="6" manualBreakCount="6">
    <brk id="35" max="23" man="1"/>
    <brk id="83" max="23" man="1"/>
    <brk id="123" max="23" man="1"/>
    <brk id="151" max="23" man="1"/>
    <brk id="220" max="23" man="1"/>
    <brk id="261" max="2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63</vt:i4>
      </vt:variant>
    </vt:vector>
  </HeadingPairs>
  <TitlesOfParts>
    <vt:vector size="85" baseType="lpstr">
      <vt:lpstr>はじめに</vt:lpstr>
      <vt:lpstr>別紙２①</vt:lpstr>
      <vt:lpstr>プルダウンリスト</vt:lpstr>
      <vt:lpstr>参４_申請</vt:lpstr>
      <vt:lpstr>参４_申請_事業計画</vt:lpstr>
      <vt:lpstr>別紙１①</vt:lpstr>
      <vt:lpstr>別紙１②</vt:lpstr>
      <vt:lpstr>別紙１③</vt:lpstr>
      <vt:lpstr>別紙１④</vt:lpstr>
      <vt:lpstr>別紙３</vt:lpstr>
      <vt:lpstr>別紙４</vt:lpstr>
      <vt:lpstr>別紙５</vt:lpstr>
      <vt:lpstr>別紙６</vt:lpstr>
      <vt:lpstr>別紙７</vt:lpstr>
      <vt:lpstr>別紙７（別添）</vt:lpstr>
      <vt:lpstr>別紙８</vt:lpstr>
      <vt:lpstr>別紙９</vt:lpstr>
      <vt:lpstr>別紙２②（ネットワーク化活動計画）</vt:lpstr>
      <vt:lpstr>別紙２③（ネットワーク化）</vt:lpstr>
      <vt:lpstr>別紙２④（統合）</vt:lpstr>
      <vt:lpstr>別紙２⑤（多様な組織等の参画）</vt:lpstr>
      <vt:lpstr>【選択肢】</vt:lpstr>
      <vt:lpstr>別紙１③!A.■か□</vt:lpstr>
      <vt:lpstr>参４_申請!B.○か空白</vt:lpstr>
      <vt:lpstr>別紙１③!B.○か空白</vt:lpstr>
      <vt:lpstr>別紙１④!B.○か空白</vt:lpstr>
      <vt:lpstr>'別紙２②（ネットワーク化活動計画）'!B.○か空白</vt:lpstr>
      <vt:lpstr>'別紙２③（ネットワーク化）'!B.○か空白</vt:lpstr>
      <vt:lpstr>'別紙２④（統合）'!B.○か空白</vt:lpstr>
      <vt:lpstr>'別紙２⑤（多様な組織等の参画）'!B.○か空白</vt:lpstr>
      <vt:lpstr>'別紙７（別添）'!B.○か空白</vt:lpstr>
      <vt:lpstr>別紙１③!Ｃ1.計画欄</vt:lpstr>
      <vt:lpstr>別紙１③!Ｃ2.実施欄</vt:lpstr>
      <vt:lpstr>参４_申請!D.農村環境保全活動のテーマ</vt:lpstr>
      <vt:lpstr>別紙１③!D.農村環境保全活動のテーマ</vt:lpstr>
      <vt:lpstr>'別紙７（別添）'!D.農村環境保全活動のテーマ</vt:lpstr>
      <vt:lpstr>参４_申請!E.高度な保全活動</vt:lpstr>
      <vt:lpstr>別紙１③!E.高度な保全活動</vt:lpstr>
      <vt:lpstr>'別紙７（別添）'!E.高度な保全活動</vt:lpstr>
      <vt:lpstr>参４_申請!F.施設</vt:lpstr>
      <vt:lpstr>別紙１③!F.施設</vt:lpstr>
      <vt:lpstr>'別紙７（別添）'!F.施設</vt:lpstr>
      <vt:lpstr>参４_申請!G.単位</vt:lpstr>
      <vt:lpstr>別紙１③!G.単位</vt:lpstr>
      <vt:lpstr>'別紙７（別添）'!G.単位</vt:lpstr>
      <vt:lpstr>別紙１③!H1.構成員一覧の分類_農業者</vt:lpstr>
      <vt:lpstr>別紙１③!H2.構成員一覧の分類_農業者以外団体</vt:lpstr>
      <vt:lpstr>別紙１③!Ｉ.金銭出納簿の区分</vt:lpstr>
      <vt:lpstr>別紙１③!Ｊ.金銭出納簿の収支の分類</vt:lpstr>
      <vt:lpstr>参４_申請!K.農村環境保全活動</vt:lpstr>
      <vt:lpstr>別紙１③!K.農村環境保全活動</vt:lpstr>
      <vt:lpstr>'別紙７（別添）'!K.農村環境保全活動</vt:lpstr>
      <vt:lpstr>参４_申請!L.増進活動</vt:lpstr>
      <vt:lpstr>別紙１③!L.増進活動</vt:lpstr>
      <vt:lpstr>'別紙７（別添）'!L.増進活動</vt:lpstr>
      <vt:lpstr>参４_申請!M.長寿命化</vt:lpstr>
      <vt:lpstr>別紙１③!M.長寿命化</vt:lpstr>
      <vt:lpstr>'別紙７（別添）'!M.長寿命化</vt:lpstr>
      <vt:lpstr>【選択肢】!Print_Area</vt:lpstr>
      <vt:lpstr>はじめに!Print_Area</vt:lpstr>
      <vt:lpstr>参４_申請!Print_Area</vt:lpstr>
      <vt:lpstr>参４_申請_事業計画!Print_Area</vt:lpstr>
      <vt:lpstr>別紙１①!Print_Area</vt:lpstr>
      <vt:lpstr>別紙１③!Print_Area</vt:lpstr>
      <vt:lpstr>別紙１④!Print_Area</vt:lpstr>
      <vt:lpstr>別紙２①!Print_Area</vt:lpstr>
      <vt:lpstr>'別紙２②（ネットワーク化活動計画）'!Print_Area</vt:lpstr>
      <vt:lpstr>'別紙２③（ネットワーク化）'!Print_Area</vt:lpstr>
      <vt:lpstr>'別紙２④（統合）'!Print_Area</vt:lpstr>
      <vt:lpstr>'別紙２⑤（多様な組織等の参画）'!Print_Area</vt:lpstr>
      <vt:lpstr>別紙３!Print_Area</vt:lpstr>
      <vt:lpstr>別紙４!Print_Area</vt:lpstr>
      <vt:lpstr>別紙５!Print_Area</vt:lpstr>
      <vt:lpstr>別紙６!Print_Area</vt:lpstr>
      <vt:lpstr>別紙７!Print_Area</vt:lpstr>
      <vt:lpstr>'別紙７（別添）'!Print_Area</vt:lpstr>
      <vt:lpstr>別紙８!Print_Area</vt:lpstr>
      <vt:lpstr>別紙９!Print_Area</vt:lpstr>
      <vt:lpstr>別紙２①!Print_Titles</vt:lpstr>
      <vt:lpstr>採草放牧地</vt:lpstr>
      <vt:lpstr>草地</vt:lpstr>
      <vt:lpstr>【選択肢】!地目</vt:lpstr>
      <vt:lpstr>地目</vt:lpstr>
      <vt:lpstr>田</vt:lpstr>
      <vt:lpstr>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2025-07-01T07:04:19Z</dcterms:created>
  <dcterms:modified xsi:type="dcterms:W3CDTF">2025-07-03T06:02:23Z</dcterms:modified>
</cp:coreProperties>
</file>