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598\Desktop\★業務総合24★\++★01[令和6年度]京都府同時設置補助金\21315　令和6（2024）年度XXX\7 【★】補助金HPに掲載したpdf群\"/>
    </mc:Choice>
  </mc:AlternateContent>
  <bookViews>
    <workbookView xWindow="17670" yWindow="0" windowWidth="27870" windowHeight="128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" i="1" l="1"/>
  <c r="B4" i="1"/>
  <c r="B10" i="1" l="1"/>
</calcChain>
</file>

<file path=xl/sharedStrings.xml><?xml version="1.0" encoding="utf-8"?>
<sst xmlns="http://schemas.openxmlformats.org/spreadsheetml/2006/main" count="12" uniqueCount="12">
  <si>
    <t>※黄色部分を記入</t>
    <rPh sb="1" eb="3">
      <t>キイロ</t>
    </rPh>
    <rPh sb="3" eb="5">
      <t>ブブン</t>
    </rPh>
    <rPh sb="6" eb="8">
      <t>キニュウ</t>
    </rPh>
    <phoneticPr fontId="1"/>
  </si>
  <si>
    <t>①太陽光発電設備の公称最大出力の合計値 [単位:kW]
　(小数点以下切捨て)</t>
    <rPh sb="32" eb="33">
      <t>テン</t>
    </rPh>
    <phoneticPr fontId="1"/>
  </si>
  <si>
    <t>①'パワーコンディショナの定格出力の合計値 [単位:kW]
　(小数点以下切捨て)</t>
    <rPh sb="13" eb="15">
      <t>テイカク</t>
    </rPh>
    <rPh sb="15" eb="17">
      <t>シュツリョク</t>
    </rPh>
    <rPh sb="18" eb="21">
      <t>ゴウケイチ</t>
    </rPh>
    <rPh sb="23" eb="25">
      <t>タンイ</t>
    </rPh>
    <phoneticPr fontId="1"/>
  </si>
  <si>
    <t>②太陽光発電設備の補助金額
　[①と①'のいずれか低い方＊20,000円](上限:80,000円、千円未満切捨て)</t>
    <rPh sb="25" eb="26">
      <t>ヒク</t>
    </rPh>
    <rPh sb="27" eb="28">
      <t>ホウ</t>
    </rPh>
    <phoneticPr fontId="1"/>
  </si>
  <si>
    <t>⑤高効率給湯機器・ｺｰｼﾞｪﾈﾚｰｼｮﾝｼｽﾃﾑに係る補助対象経費(※申請していない場合は0を記入)
　(給湯機器本体価格＋設置工事費)</t>
    <rPh sb="1" eb="4">
      <t>コウコウリツ</t>
    </rPh>
    <rPh sb="4" eb="6">
      <t>キュウトウ</t>
    </rPh>
    <rPh sb="6" eb="8">
      <t>キキ</t>
    </rPh>
    <rPh sb="25" eb="26">
      <t>カカ</t>
    </rPh>
    <rPh sb="27" eb="29">
      <t>ホジョ</t>
    </rPh>
    <rPh sb="29" eb="31">
      <t>タイショウ</t>
    </rPh>
    <rPh sb="31" eb="33">
      <t>ケイヒ</t>
    </rPh>
    <rPh sb="35" eb="37">
      <t>シンセイ</t>
    </rPh>
    <rPh sb="42" eb="44">
      <t>バアイ</t>
    </rPh>
    <rPh sb="47" eb="49">
      <t>キニュウ</t>
    </rPh>
    <rPh sb="53" eb="55">
      <t>キュウトウ</t>
    </rPh>
    <rPh sb="55" eb="57">
      <t>キキ</t>
    </rPh>
    <rPh sb="57" eb="59">
      <t>ホンタイ</t>
    </rPh>
    <rPh sb="59" eb="61">
      <t>カカク</t>
    </rPh>
    <rPh sb="63" eb="66">
      <t>コウジヒ</t>
    </rPh>
    <rPh sb="66" eb="68">
      <t>コウジヒ</t>
    </rPh>
    <phoneticPr fontId="1"/>
  </si>
  <si>
    <t>③蓄電設備の蓄電容量 [単位:kWh]
　(小数第２位以下切捨て)</t>
  </si>
  <si>
    <t>④蓄電設備の補助金額
　[③＊30,000円+一律加算20,000円](上限:200,000円、千円未満切捨て)</t>
  </si>
  <si>
    <t>⑥設置設備は「昼間沸上げ型自然冷媒CO2ヒートポンプ給湯機(おひさまエコキュート等)」か
　(Yesならば1を、Noならば0を入力)</t>
    <rPh sb="1" eb="3">
      <t>セッチ</t>
    </rPh>
    <rPh sb="3" eb="5">
      <t>セツビ</t>
    </rPh>
    <rPh sb="7" eb="9">
      <t>チュウカン</t>
    </rPh>
    <rPh sb="9" eb="10">
      <t>ワ</t>
    </rPh>
    <rPh sb="10" eb="11">
      <t>ア</t>
    </rPh>
    <rPh sb="12" eb="13">
      <t>ガタ</t>
    </rPh>
    <rPh sb="13" eb="15">
      <t>シゼン</t>
    </rPh>
    <rPh sb="15" eb="17">
      <t>レイバイ</t>
    </rPh>
    <rPh sb="26" eb="28">
      <t>キュウトウ</t>
    </rPh>
    <rPh sb="28" eb="29">
      <t>キ</t>
    </rPh>
    <rPh sb="40" eb="41">
      <t>トウ</t>
    </rPh>
    <rPh sb="63" eb="65">
      <t>ニュウリョク</t>
    </rPh>
    <phoneticPr fontId="1"/>
  </si>
  <si>
    <t>⑦高効率給湯機器・ｺｰｼﾞｪﾈﾚｰｼｮﾝｼｽﾃﾑの補助金額(千円未満切捨て)
　[⑤＊1/2円](上限:昼間沸上げ型自然冷媒CO2ヒートポンプ給湯機：30万円、
　　　　　　　　　 それ以外の高効率給湯機器・ｺｰｼﾞｪﾈﾚｰｼｮﾝｼｽﾃﾑ：20万円)</t>
    <rPh sb="1" eb="8">
      <t>コウコウリツキュウトウキキ</t>
    </rPh>
    <rPh sb="46" eb="47">
      <t>エン</t>
    </rPh>
    <rPh sb="77" eb="78">
      <t>マン</t>
    </rPh>
    <rPh sb="93" eb="95">
      <t>イガイ</t>
    </rPh>
    <rPh sb="96" eb="99">
      <t>コウコウリツ</t>
    </rPh>
    <rPh sb="99" eb="101">
      <t>キュウトウ</t>
    </rPh>
    <rPh sb="101" eb="103">
      <t>キキ</t>
    </rPh>
    <rPh sb="122" eb="124">
      <t>マンエン</t>
    </rPh>
    <phoneticPr fontId="1"/>
  </si>
  <si>
    <t>∴新制度　補助金額合計 [②+④+⑦]</t>
    <rPh sb="1" eb="4">
      <t>シンセイド</t>
    </rPh>
    <phoneticPr fontId="1"/>
  </si>
  <si>
    <t>※本ツールは、様式第1号(交付申請書)における「申請額」の計算を補助する目的で配布する簡易なものです。
　最終的な補助額計算は、担当者が見積書や請求書を参照しながら別途実施致します。
※ご不明点がございましたら、請求書等をご持参のうえ、窓口まで相談にお越しください。</t>
    <rPh sb="1" eb="2">
      <t>ホン</t>
    </rPh>
    <rPh sb="7" eb="9">
      <t>ヨウシキ</t>
    </rPh>
    <rPh sb="9" eb="10">
      <t>ダイ</t>
    </rPh>
    <rPh sb="11" eb="12">
      <t>ゴウ</t>
    </rPh>
    <rPh sb="13" eb="15">
      <t>コウフ</t>
    </rPh>
    <rPh sb="15" eb="18">
      <t>シンセイショ</t>
    </rPh>
    <rPh sb="24" eb="27">
      <t>シンセイガク</t>
    </rPh>
    <rPh sb="29" eb="31">
      <t>ケイサン</t>
    </rPh>
    <rPh sb="32" eb="34">
      <t>ホジョ</t>
    </rPh>
    <rPh sb="36" eb="38">
      <t>モクテキ</t>
    </rPh>
    <rPh sb="39" eb="41">
      <t>ハイフ</t>
    </rPh>
    <rPh sb="43" eb="45">
      <t>カンイ</t>
    </rPh>
    <rPh sb="57" eb="59">
      <t>ホジョ</t>
    </rPh>
    <rPh sb="59" eb="60">
      <t>ガク</t>
    </rPh>
    <rPh sb="60" eb="62">
      <t>ケイサン</t>
    </rPh>
    <rPh sb="68" eb="71">
      <t>ミツモリショ</t>
    </rPh>
    <rPh sb="82" eb="84">
      <t>ベット</t>
    </rPh>
    <rPh sb="84" eb="86">
      <t>ジッシ</t>
    </rPh>
    <rPh sb="86" eb="87">
      <t>イタ</t>
    </rPh>
    <rPh sb="94" eb="96">
      <t>フメイ</t>
    </rPh>
    <rPh sb="96" eb="97">
      <t>テン</t>
    </rPh>
    <rPh sb="109" eb="110">
      <t>トウ</t>
    </rPh>
    <rPh sb="112" eb="114">
      <t>ジサン</t>
    </rPh>
    <phoneticPr fontId="1"/>
  </si>
  <si>
    <t>新制度・給湯機器補助
[②住宅用太陽光発電設備＋④住宅用蓄電設備＋⑦高効率給湯機器・ｺｰｼﾞｪﾈﾚｰｼｮﾝｼｽﾃﾑ]</t>
    <rPh sb="0" eb="3">
      <t>シンセイド</t>
    </rPh>
    <rPh sb="4" eb="6">
      <t>キュウトウ</t>
    </rPh>
    <rPh sb="6" eb="8">
      <t>キキ</t>
    </rPh>
    <rPh sb="8" eb="10">
      <t>ホジョ</t>
    </rPh>
    <rPh sb="13" eb="16">
      <t>ジュウタクヨウ</t>
    </rPh>
    <rPh sb="16" eb="19">
      <t>タイヨウコウ</t>
    </rPh>
    <rPh sb="19" eb="21">
      <t>ハツデン</t>
    </rPh>
    <rPh sb="21" eb="23">
      <t>セツビ</t>
    </rPh>
    <rPh sb="25" eb="28">
      <t>ジュウタクヨウ</t>
    </rPh>
    <rPh sb="28" eb="32">
      <t>チクデンセツビ</t>
    </rPh>
    <rPh sb="34" eb="37">
      <t>コウコウリツ</t>
    </rPh>
    <rPh sb="37" eb="39">
      <t>キュウトウ</t>
    </rPh>
    <rPh sb="39" eb="41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</si>
</sst>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i/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7"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メイリオ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メイリオ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B10" totalsRowShown="0" headerRowDxfId="6" dataDxfId="4" headerRowBorderDxfId="5" tableBorderDxfId="3" totalsRowBorderDxfId="2">
  <autoFilter ref="A1:B10"/>
  <tableColumns count="2">
    <tableColumn id="1" name="新制度・給湯機器補助_x000a_[②住宅用太陽光発電設備＋④住宅用蓄電設備＋⑦高効率給湯機器・ｺｰｼﾞｪﾈﾚｰｼｮﾝｼｽﾃﾑ]" dataDxfId="1"/>
    <tableColumn id="2" name="※黄色部分を記入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view="pageLayout" zoomScaleNormal="100" workbookViewId="0">
      <selection activeCell="A6" sqref="A6"/>
    </sheetView>
  </sheetViews>
  <sheetFormatPr defaultRowHeight="18.75" x14ac:dyDescent="0.4"/>
  <cols>
    <col min="1" max="1" width="64.125" style="7" customWidth="1"/>
    <col min="2" max="2" width="16.25" style="7" customWidth="1"/>
    <col min="3" max="16384" width="9" style="1"/>
  </cols>
  <sheetData>
    <row r="1" spans="1:2" s="5" customFormat="1" ht="41.25" customHeight="1" x14ac:dyDescent="0.4">
      <c r="A1" s="16" t="s">
        <v>11</v>
      </c>
      <c r="B1" s="15" t="s">
        <v>0</v>
      </c>
    </row>
    <row r="2" spans="1:2" ht="30" x14ac:dyDescent="0.4">
      <c r="A2" s="12" t="s">
        <v>1</v>
      </c>
      <c r="B2" s="9">
        <v>5</v>
      </c>
    </row>
    <row r="3" spans="1:2" ht="30" x14ac:dyDescent="0.4">
      <c r="A3" s="12" t="s">
        <v>2</v>
      </c>
      <c r="B3" s="9">
        <v>3</v>
      </c>
    </row>
    <row r="4" spans="1:2" ht="44.25" customHeight="1" x14ac:dyDescent="0.4">
      <c r="A4" s="12" t="s">
        <v>3</v>
      </c>
      <c r="B4" s="10">
        <f>MIN(ROUNDDOWN(20000*MIN(B2,B3),-3),80000)</f>
        <v>60000</v>
      </c>
    </row>
    <row r="5" spans="1:2" ht="32.25" customHeight="1" x14ac:dyDescent="0.4">
      <c r="A5" s="8" t="s">
        <v>5</v>
      </c>
      <c r="B5" s="9">
        <v>5.6</v>
      </c>
    </row>
    <row r="6" spans="1:2" s="6" customFormat="1" ht="42.75" customHeight="1" x14ac:dyDescent="0.4">
      <c r="A6" s="8" t="s">
        <v>6</v>
      </c>
      <c r="B6" s="11">
        <f>MIN(ROUNDDOWN(20000+30000*B5,-3),200000)</f>
        <v>188000</v>
      </c>
    </row>
    <row r="7" spans="1:2" s="2" customFormat="1" ht="44.25" customHeight="1" x14ac:dyDescent="0.4">
      <c r="A7" s="8" t="s">
        <v>4</v>
      </c>
      <c r="B7" s="9">
        <v>750000</v>
      </c>
    </row>
    <row r="8" spans="1:2" s="2" customFormat="1" ht="44.25" customHeight="1" x14ac:dyDescent="0.4">
      <c r="A8" s="8" t="s">
        <v>7</v>
      </c>
      <c r="B8" s="9">
        <v>1</v>
      </c>
    </row>
    <row r="9" spans="1:2" s="2" customFormat="1" ht="41.25" customHeight="1" x14ac:dyDescent="0.4">
      <c r="A9" s="8" t="s">
        <v>8</v>
      </c>
      <c r="B9" s="13">
        <f>IF(B8=1,MIN(ROUNDDOWN(B7/2,-3),300000),MIN(ROUNDDOWN(B7/2,-3),200000))</f>
        <v>300000</v>
      </c>
    </row>
    <row r="10" spans="1:2" s="3" customFormat="1" ht="44.25" customHeight="1" x14ac:dyDescent="0.4">
      <c r="A10" s="17" t="s">
        <v>9</v>
      </c>
      <c r="B10" s="14">
        <f>B4+B6+B9</f>
        <v>548000</v>
      </c>
    </row>
    <row r="11" spans="1:2" s="3" customFormat="1" ht="44.25" customHeight="1" x14ac:dyDescent="0.4">
      <c r="A11" s="18" t="s">
        <v>10</v>
      </c>
      <c r="B11" s="18"/>
    </row>
    <row r="12" spans="1:2" s="3" customFormat="1" ht="44.25" customHeight="1" x14ac:dyDescent="0.4">
      <c r="A12" s="7"/>
      <c r="B12" s="7"/>
    </row>
    <row r="13" spans="1:2" s="3" customFormat="1" ht="44.25" customHeight="1" x14ac:dyDescent="0.4">
      <c r="A13" s="7"/>
      <c r="B13" s="7"/>
    </row>
    <row r="14" spans="1:2" s="3" customFormat="1" ht="54.75" customHeight="1" x14ac:dyDescent="0.4">
      <c r="A14" s="7"/>
      <c r="B14" s="7"/>
    </row>
    <row r="15" spans="1:2" s="4" customFormat="1" ht="46.5" customHeight="1" x14ac:dyDescent="0.4">
      <c r="A15" s="7"/>
      <c r="B15" s="7"/>
    </row>
    <row r="16" spans="1:2" ht="78.75" customHeight="1" x14ac:dyDescent="0.4"/>
    <row r="17" ht="45.75" customHeight="1" x14ac:dyDescent="0.4"/>
    <row r="18" ht="33.75" customHeight="1" x14ac:dyDescent="0.4"/>
    <row r="19" ht="50.25" customHeight="1" x14ac:dyDescent="0.4"/>
    <row r="24" ht="97.5" customHeight="1" x14ac:dyDescent="0.4"/>
  </sheetData>
  <mergeCells count="1">
    <mergeCell ref="A11:B11"/>
  </mergeCells>
  <phoneticPr fontId="1"/>
  <pageMargins left="0.7" right="0.7" top="0.75" bottom="0.75" header="0.3" footer="0.3"/>
  <pageSetup paperSize="9" orientation="portrait" r:id="rId1"/>
  <headerFooter>
    <oddHeader>&amp;L補助申請額 簡易算出ツール</oddHeader>
    <oddFooter>&amp;C福知山市エネルギー・環境戦略課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cp:lastPrinted>2024-07-30T01:28:18Z</cp:lastPrinted>
  <dcterms:created xsi:type="dcterms:W3CDTF">2024-06-07T02:07:48Z</dcterms:created>
  <dcterms:modified xsi:type="dcterms:W3CDTF">2025-03-25T07:51:57Z</dcterms:modified>
</cp:coreProperties>
</file>