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updateLinks="neve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１年度決算\04 ②10月公表分（追加分）\05 最終版【ＨＰアップ】\"/>
    </mc:Choice>
  </mc:AlternateContent>
  <xr:revisionPtr revIDLastSave="0" documentId="13_ncr:1_{B3A0BA85-562A-4E9E-BC14-3700E15797B1}" xr6:coauthVersionLast="36" xr6:coauthVersionMax="36" xr10:uidLastSave="{00000000-0000-0000-0000-000000000000}"/>
  <bookViews>
    <workbookView xWindow="0" yWindow="0" windowWidth="19200" windowHeight="6735" tabRatio="74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externalReferences>
    <externalReference r:id="rId18"/>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0" i="12" l="1"/>
  <c r="AA39" i="12"/>
  <c r="AA38" i="12"/>
  <c r="AA37" i="12"/>
  <c r="AA36" i="12"/>
  <c r="AA35" i="12"/>
  <c r="AA33" i="12"/>
  <c r="AA34" i="12"/>
  <c r="AK35" i="12" l="1"/>
  <c r="AK33" i="12"/>
  <c r="BG38" i="10" l="1"/>
  <c r="BG37" i="10"/>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AM38" i="10"/>
  <c r="C38" i="10"/>
  <c r="AM37" i="10"/>
  <c r="C37"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E34" i="10"/>
  <c r="BE35" i="10" s="1"/>
  <c r="BE36" i="10" s="1"/>
  <c r="BE37" i="10" s="1"/>
  <c r="BE38" i="10" s="1"/>
  <c r="BW34" i="10" l="1"/>
  <c r="BW35" i="10" s="1"/>
  <c r="BW36" i="10" s="1"/>
  <c r="BW37" i="10" s="1"/>
  <c r="BW38" i="10" s="1"/>
  <c r="BW39" i="10" s="1"/>
  <c r="CO34" i="10"/>
  <c r="CO35" i="10" s="1"/>
  <c r="CO36" i="10" s="1"/>
  <c r="CO37" i="10" s="1"/>
  <c r="CO38" i="10" s="1"/>
  <c r="CO39" i="10" s="1"/>
  <c r="CO40" i="10" s="1"/>
  <c r="CO41" i="10" s="1"/>
</calcChain>
</file>

<file path=xl/sharedStrings.xml><?xml version="1.0" encoding="utf-8"?>
<sst xmlns="http://schemas.openxmlformats.org/spreadsheetml/2006/main" count="1169" uniqueCount="627">
  <si>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</si>
  <si>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</si>
  <si>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</si>
  <si>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</si>
  <si>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</si>
  <si>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</si>
  <si>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</si>
  <si>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</si>
  <si>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</si>
  <si>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</si>
  <si>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</si>
  <si>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</si>
  <si>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</si>
  <si>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</si>
  <si>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</si>
  <si>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</si>
  <si>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</si>
  <si>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</si>
  <si>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</si>
  <si>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</si>
  <si>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</si>
  <si>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</si>
  <si>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</si>
  <si>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</si>
  <si>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</si>
  <si>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</si>
  <si>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</si>
  <si>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</si>
  <si>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</si>
  <si>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</si>
  <si>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</si>
  <si>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</si>
  <si>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</si>
  <si>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</si>
  <si>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</si>
  <si>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</si>
  <si>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</si>
  <si>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</si>
  <si>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</si>
  <si>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</si>
  <si>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</si>
  <si>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</si>
  <si>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</si>
  <si>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</si>
  <si>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</si>
  <si>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</si>
  <si>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</si>
  <si>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</si>
  <si>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</si>
  <si>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</si>
  <si>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</si>
  <si>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</si>
  <si>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</si>
  <si>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</si>
  <si>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</si>
  <si>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</si>
  <si>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</si>
  <si>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</si>
  <si>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</si>
  <si>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</si>
  <si>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</si>
  <si>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</si>
  <si>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</si>
  <si>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</si>
  <si>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</si>
  <si>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</si>
  <si>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</si>
  <si>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</si>
  <si>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</si>
  <si>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</si>
  <si>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</si>
  <si>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</si>
  <si>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</si>
  <si>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</si>
  <si>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</si>
  <si>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</si>
  <si>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</si>
  <si>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</si>
  <si>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</si>
  <si>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</si>
  <si>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</si>
  <si>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</si>
  <si>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</si>
  <si>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</si>
  <si>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</si>
  <si>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</si>
  <si>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</si>
  <si>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</si>
  <si>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</si>
  <si>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</si>
  <si>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</si>
  <si>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</si>
  <si>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</si>
  <si>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</si>
  <si>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</si>
  <si>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</si>
  <si>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</si>
  <si>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福知山市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</si>
  <si>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</si>
  <si>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</si>
  <si>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</si>
  <si>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</si>
  <si>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</si>
  <si>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</si>
  <si>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</si>
  <si>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</si>
  <si>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</si>
  <si>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</si>
  <si>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</si>
  <si>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</si>
  <si>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</si>
  <si>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</si>
  <si>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</si>
  <si>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</si>
  <si>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</si>
  <si>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</si>
  <si>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</si>
  <si>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</si>
  <si>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</si>
  <si>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</si>
  <si>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</si>
  <si>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</si>
  <si>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</si>
  <si>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</si>
  <si>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</si>
  <si>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</si>
  <si>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</si>
  <si>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</si>
  <si>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</si>
  <si>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</si>
  <si>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</si>
  <si>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</si>
  <si>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</si>
  <si>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</si>
  <si>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</si>
  <si>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</si>
  <si>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</si>
  <si>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</si>
  <si>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</si>
  <si>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</si>
  <si>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</si>
  <si>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</si>
  <si>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</si>
  <si>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</si>
  <si>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</si>
  <si>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</si>
  <si>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</si>
  <si>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</si>
  <si>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</si>
  <si>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</si>
  <si>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</si>
  <si>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</si>
  <si>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</si>
  <si>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</si>
  <si>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</si>
  <si>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</si>
  <si>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</si>
  <si>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</si>
  <si>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</si>
  <si>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</si>
  <si>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</si>
  <si>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</si>
  <si>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</si>
  <si>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</si>
  <si>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</si>
  <si>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</si>
  <si>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</si>
  <si>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</si>
  <si>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</si>
  <si>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</si>
  <si>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</si>
  <si>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</si>
  <si>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</si>
  <si>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</si>
  <si>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</si>
  <si>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</si>
  <si>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</si>
  <si>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</si>
  <si>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</si>
  <si>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</si>
  <si>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</si>
  <si>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</si>
  <si>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</si>
  <si>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</si>
  <si>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</si>
  <si>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</si>
  <si>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</si>
  <si>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</si>
  <si>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</si>
  <si>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</si>
  <si>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</si>
  <si>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</si>
  <si>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</si>
  <si>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</si>
  <si>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</si>
  <si>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</si>
  <si>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</si>
  <si>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</si>
  <si>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</si>
  <si>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</si>
  <si>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</si>
  <si>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</si>
  <si>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</si>
  <si>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</si>
  <si>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</si>
  <si>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</si>
  <si>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</si>
  <si>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</si>
  <si>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</si>
  <si>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</si>
  <si>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</si>
  <si>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</si>
  <si>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</si>
  <si>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</si>
  <si>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</si>
  <si>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</si>
  <si>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</si>
  <si>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京都府福知山市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</si>
  <si>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</si>
  <si>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</si>
  <si>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</si>
  <si>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</si>
  <si>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</si>
  <si>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</si>
  <si>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</si>
  <si>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</si>
  <si>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</si>
  <si>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</si>
  <si>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</si>
  <si>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</si>
  <si>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</si>
  <si>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</si>
  <si>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</si>
  <si>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</si>
  <si>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</si>
  <si>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</si>
  <si>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</si>
  <si>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</si>
  <si>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</si>
  <si>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</si>
  <si>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</si>
  <si>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</si>
  <si>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</si>
  <si>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</si>
  <si>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</si>
  <si>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</si>
  <si>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</si>
  <si>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</si>
  <si>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</si>
  <si>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</si>
  <si>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</si>
  <si>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</si>
  <si>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</si>
  <si>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</si>
  <si>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</si>
  <si>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</si>
  <si>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</si>
  <si>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</si>
  <si>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</si>
  <si>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</si>
  <si>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</si>
  <si>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</si>
  <si>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</si>
  <si>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</si>
  <si>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</si>
  <si>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</si>
  <si>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</si>
  <si>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</si>
  <si>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</si>
  <si>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</si>
  <si>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</si>
  <si>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</si>
  <si>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</si>
  <si>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</si>
  <si>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</si>
  <si>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</si>
  <si>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</si>
  <si>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</si>
  <si>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</si>
  <si>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</si>
  <si>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</si>
  <si>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</si>
  <si>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</si>
  <si>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</si>
  <si>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</si>
  <si>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</si>
  <si>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</si>
  <si>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</si>
  <si>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</si>
  <si>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</si>
  <si>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</si>
  <si>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</si>
  <si>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</si>
  <si>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</si>
  <si>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</si>
  <si>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</si>
  <si>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</si>
  <si>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</si>
  <si>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</si>
  <si>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</si>
  <si>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</si>
  <si>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</si>
  <si>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</si>
  <si>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</si>
  <si>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</si>
  <si>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</si>
  <si>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</si>
  <si>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</si>
  <si>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</si>
  <si>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</si>
  <si>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</si>
  <si>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</si>
  <si>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</si>
  <si>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</si>
  <si>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</si>
  <si>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</si>
  <si>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</si>
  <si>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</si>
  <si>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</si>
  <si>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</si>
  <si>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</si>
  <si>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</si>
  <si>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</si>
  <si>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</si>
  <si>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</si>
  <si>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</si>
  <si>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</si>
  <si>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</si>
  <si>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</si>
  <si>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</si>
  <si>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</si>
  <si>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</si>
  <si>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</si>
  <si>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</si>
  <si>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</si>
  <si>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</si>
  <si>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</si>
  <si>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</si>
  <si>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</si>
  <si>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</si>
  <si>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</si>
  <si>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</si>
  <si>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</si>
  <si>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</si>
  <si>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</si>
  <si>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</si>
  <si>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</si>
  <si>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</si>
  <si>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</si>
  <si>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</si>
  <si>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</si>
  <si>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</si>
  <si>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</si>
  <si>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</si>
  <si>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</si>
  <si>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</si>
  <si>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</si>
  <si>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</si>
  <si>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</si>
  <si>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</si>
  <si>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</si>
  <si>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</si>
  <si>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</si>
  <si>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</si>
  <si>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</si>
  <si>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</si>
  <si>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</si>
  <si>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</si>
  <si>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</si>
  <si>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</si>
  <si>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</si>
  <si>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京都府福知山市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</si>
  <si>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</si>
  <si>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</si>
  <si>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</si>
  <si>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</si>
  <si>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</si>
  <si>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</si>
  <si>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</si>
  <si>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</si>
  <si>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</si>
  <si>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</si>
  <si>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</si>
  <si>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</si>
  <si>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</si>
  <si>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</si>
  <si>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</si>
  <si>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</si>
  <si>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</si>
  <si>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</si>
  <si>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</si>
  <si>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</si>
  <si>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</si>
  <si>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</si>
  <si>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</si>
  <si>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</si>
  <si>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</si>
  <si>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</si>
  <si>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</si>
  <si>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</si>
  <si>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</si>
  <si>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</si>
  <si>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</si>
  <si>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</si>
  <si>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</si>
  <si>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</si>
  <si>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</si>
  <si>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国民健康保険診療所費特別会計</t>
    <phoneticPr fontId="5"/>
  </si>
  <si>
    <t>介護保険事業特別会計（保険事業勘定）</t>
    <phoneticPr fontId="5"/>
  </si>
  <si>
    <t>介護保険事業特別会計（サービス事業勘定）</t>
    <phoneticPr fontId="5"/>
  </si>
  <si>
    <t>後期高齢者医療事業特別会計</t>
    <phoneticPr fontId="5"/>
  </si>
  <si>
    <t>病院事業会計</t>
    <phoneticPr fontId="5"/>
  </si>
  <si>
    <t>法適用企業</t>
    <phoneticPr fontId="5"/>
  </si>
  <si>
    <t>水道事業会計</t>
    <phoneticPr fontId="5"/>
  </si>
  <si>
    <t>下水道事業会計</t>
    <phoneticPr fontId="5"/>
  </si>
  <si>
    <t>法適用企業</t>
    <phoneticPr fontId="5"/>
  </si>
  <si>
    <t>と畜場費特別会計</t>
    <phoneticPr fontId="5"/>
  </si>
  <si>
    <t>法非適用企業</t>
    <phoneticPr fontId="5"/>
  </si>
  <si>
    <t>公設地方卸売市場事業特別会計</t>
    <phoneticPr fontId="5"/>
  </si>
  <si>
    <t>法非適用企業</t>
    <phoneticPr fontId="5"/>
  </si>
  <si>
    <t>農業集落排水施設事業特別会計</t>
    <phoneticPr fontId="5"/>
  </si>
  <si>
    <t>石原土地区画整理事業特別会計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</si>
  <si>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</si>
  <si>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</si>
  <si>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</si>
  <si>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</si>
  <si>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</si>
  <si>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</si>
  <si>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</si>
  <si>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</si>
  <si>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</si>
  <si>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</si>
  <si>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</si>
  <si>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</si>
  <si>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</si>
  <si>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</si>
  <si>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</si>
  <si>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</si>
  <si>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</si>
  <si>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</si>
  <si>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</si>
  <si>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</si>
  <si>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</si>
  <si>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</si>
  <si>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</si>
  <si>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</si>
  <si>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</si>
  <si>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</si>
  <si>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</si>
  <si>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</si>
  <si>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</si>
  <si>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</si>
  <si>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</si>
  <si>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</si>
  <si>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</si>
  <si>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</si>
  <si>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</si>
  <si>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</si>
  <si>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</si>
  <si>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</si>
  <si>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</si>
  <si>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</si>
  <si>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</si>
  <si>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</si>
  <si>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</si>
  <si>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</si>
  <si>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</si>
  <si>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</si>
  <si>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</si>
  <si>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</si>
  <si>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</si>
  <si>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</si>
  <si>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</si>
  <si>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</si>
  <si>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</si>
  <si>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</si>
  <si>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</si>
  <si>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</si>
  <si>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</si>
  <si>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</si>
  <si>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</si>
  <si>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</si>
  <si>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</si>
  <si>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</si>
  <si>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</si>
  <si>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</si>
  <si>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</si>
  <si>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</si>
  <si>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</si>
  <si>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</si>
  <si>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</si>
  <si>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</si>
  <si>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</si>
  <si>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</si>
  <si>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</si>
  <si>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</si>
  <si>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</si>
  <si>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</si>
  <si>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</si>
  <si>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</si>
  <si>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</si>
  <si>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</si>
  <si>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</si>
  <si>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</si>
  <si>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</si>
  <si>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</si>
  <si>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</si>
  <si>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</si>
  <si>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</si>
  <si>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</si>
  <si>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</si>
  <si>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</si>
  <si>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</si>
  <si>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</si>
  <si>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</si>
  <si>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</si>
  <si>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</si>
  <si>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</si>
  <si>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</si>
  <si>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</si>
  <si>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</si>
  <si>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</si>
  <si>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</si>
  <si>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</si>
  <si>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</si>
  <si>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</si>
  <si>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</si>
  <si>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</si>
  <si>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</si>
  <si>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</si>
  <si>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</si>
  <si>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</si>
  <si>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</si>
  <si>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</si>
  <si>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</si>
  <si>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</si>
  <si>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</si>
  <si>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</si>
  <si>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</si>
  <si>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</si>
  <si>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</si>
  <si>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</si>
  <si>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</si>
  <si>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</si>
  <si>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</si>
  <si>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</si>
  <si>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</si>
  <si>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</si>
  <si>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</si>
  <si>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</si>
  <si>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</si>
  <si>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</si>
  <si>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</si>
  <si>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</si>
  <si>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</si>
  <si>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</si>
  <si>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</si>
  <si>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</si>
  <si>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</si>
  <si>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</si>
  <si>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</si>
  <si>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</si>
  <si>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</si>
  <si>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</si>
  <si>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</si>
  <si>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</si>
  <si>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</si>
  <si>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</si>
  <si>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</si>
  <si>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</si>
  <si>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</si>
  <si>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0.66</t>
  </si>
  <si>
    <t>▲ 1.99</t>
  </si>
  <si>
    <t>病院事業会計</t>
  </si>
  <si>
    <t>水道事業会計</t>
  </si>
  <si>
    <t>一般会計</t>
  </si>
  <si>
    <t>下水道事業会計</t>
  </si>
  <si>
    <t>介護保険事業特別会計（保険事業勘定）</t>
  </si>
  <si>
    <t>宅地造成事業特別会計</t>
  </si>
  <si>
    <t>国民健康保険事業特別会計</t>
  </si>
  <si>
    <t>農業集落排水施設事業特別会計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</si>
  <si>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</si>
  <si>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</si>
  <si>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</si>
  <si>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</si>
  <si>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</si>
  <si>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</si>
  <si>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</si>
  <si>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</si>
  <si>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福知山市スポーツ協会</t>
  </si>
  <si>
    <t>福知山市都市緑化協会</t>
  </si>
  <si>
    <t>福知山市文化協会</t>
  </si>
  <si>
    <t>福知山まちづくり</t>
  </si>
  <si>
    <t>福知山上下水道サービスセンター</t>
  </si>
  <si>
    <t>大江観光</t>
  </si>
  <si>
    <t>やくの農業振興団</t>
  </si>
  <si>
    <t>公立大学法人福知山公立大学</t>
  </si>
  <si>
    <t>京都府自治会館管理組合（一般会計）</t>
    <rPh sb="0" eb="3">
      <t>キョウトフ</t>
    </rPh>
    <rPh sb="3" eb="5">
      <t>ジチ</t>
    </rPh>
    <rPh sb="5" eb="7">
      <t>カイカン</t>
    </rPh>
    <rPh sb="7" eb="9">
      <t>カンリ</t>
    </rPh>
    <rPh sb="9" eb="11">
      <t>クミアイ</t>
    </rPh>
    <rPh sb="12" eb="14">
      <t>イッパン</t>
    </rPh>
    <rPh sb="14" eb="16">
      <t>カイケイ</t>
    </rPh>
    <phoneticPr fontId="2"/>
  </si>
  <si>
    <t>京都府住宅新築資金等貸付事業管理組合（一般会計）</t>
    <rPh sb="0" eb="3">
      <t>キョウトフ</t>
    </rPh>
    <rPh sb="3" eb="5">
      <t>ジュウタク</t>
    </rPh>
    <rPh sb="5" eb="7">
      <t>シンチク</t>
    </rPh>
    <rPh sb="7" eb="9">
      <t>シキン</t>
    </rPh>
    <rPh sb="9" eb="10">
      <t>ナド</t>
    </rPh>
    <rPh sb="10" eb="12">
      <t>カシツ</t>
    </rPh>
    <rPh sb="12" eb="14">
      <t>ジギョウ</t>
    </rPh>
    <rPh sb="14" eb="16">
      <t>カンリ</t>
    </rPh>
    <rPh sb="16" eb="18">
      <t>クミアイ</t>
    </rPh>
    <rPh sb="19" eb="21">
      <t>イッパン</t>
    </rPh>
    <rPh sb="21" eb="23">
      <t>カイケイ</t>
    </rPh>
    <phoneticPr fontId="2"/>
  </si>
  <si>
    <t>京都府住宅新築資金等貸付事業管理組合（特別会計）</t>
    <rPh sb="19" eb="21">
      <t>トクベツ</t>
    </rPh>
    <phoneticPr fontId="2"/>
  </si>
  <si>
    <t>京都府後期高齢者医療広域連合（一般会計）</t>
    <rPh sb="0" eb="2">
      <t>キョウト</t>
    </rPh>
    <rPh sb="2" eb="3">
      <t>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</si>
  <si>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京都府後期高齢者医療広域連合（後期高齢者医療特別会計）</t>
    <rPh sb="15" eb="17">
      <t>コウキ</t>
    </rPh>
    <rPh sb="17" eb="20">
      <t>コウレイシャ</t>
    </rPh>
    <rPh sb="20" eb="22">
      <t>イリョウ</t>
    </rPh>
    <rPh sb="22" eb="24">
      <t>トクベツ</t>
    </rPh>
    <rPh sb="24" eb="26">
      <t>カイケイ</t>
    </rPh>
    <phoneticPr fontId="2"/>
  </si>
  <si>
    <t>京都地方税機構（一般会計）</t>
    <rPh sb="0" eb="2">
      <t>キョウト</t>
    </rPh>
    <rPh sb="2" eb="5">
      <t>チホウゼイ</t>
    </rPh>
    <rPh sb="5" eb="7">
      <t>キコウ</t>
    </rPh>
    <rPh sb="8" eb="10">
      <t>イッパン</t>
    </rPh>
    <rPh sb="10" eb="12">
      <t>カイケイ</t>
    </rPh>
    <phoneticPr fontId="2"/>
  </si>
  <si>
    <t>-</t>
    <phoneticPr fontId="2"/>
  </si>
  <si>
    <t>-</t>
    <phoneticPr fontId="2"/>
  </si>
  <si>
    <t>-</t>
    <phoneticPr fontId="2"/>
  </si>
  <si>
    <t>地域振興基金</t>
    <rPh sb="0" eb="2">
      <t>チイキ</t>
    </rPh>
    <rPh sb="2" eb="4">
      <t>シンコウ</t>
    </rPh>
    <rPh sb="4" eb="6">
      <t>キキン</t>
    </rPh>
    <phoneticPr fontId="5"/>
  </si>
  <si>
    <t>合併算定替逓減対策基金</t>
    <rPh sb="0" eb="2">
      <t>ガッペイ</t>
    </rPh>
    <rPh sb="2" eb="4">
      <t>サンテイ</t>
    </rPh>
    <rPh sb="4" eb="5">
      <t>ガ</t>
    </rPh>
    <rPh sb="5" eb="7">
      <t>テイゲン</t>
    </rPh>
    <rPh sb="7" eb="9">
      <t>タイサク</t>
    </rPh>
    <rPh sb="9" eb="11">
      <t>キキン</t>
    </rPh>
    <phoneticPr fontId="5"/>
  </si>
  <si>
    <t>文化芸術会館建設基金</t>
    <rPh sb="0" eb="2">
      <t>ブンカ</t>
    </rPh>
    <rPh sb="2" eb="4">
      <t>ゲイジュツ</t>
    </rPh>
    <rPh sb="4" eb="6">
      <t>カイカン</t>
    </rPh>
    <rPh sb="6" eb="8">
      <t>ケンセツ</t>
    </rPh>
    <rPh sb="8" eb="10">
      <t>キキン</t>
    </rPh>
    <phoneticPr fontId="5"/>
  </si>
  <si>
    <t>地域福祉基金</t>
    <rPh sb="0" eb="2">
      <t>チイキ</t>
    </rPh>
    <rPh sb="2" eb="4">
      <t>フクシ</t>
    </rPh>
    <rPh sb="4" eb="6">
      <t>キキン</t>
    </rPh>
    <phoneticPr fontId="5"/>
  </si>
  <si>
    <t>過疎地域自立促進基金</t>
    <rPh sb="0" eb="2">
      <t>カソ</t>
    </rPh>
    <rPh sb="2" eb="4">
      <t>チイキ</t>
    </rPh>
    <rPh sb="4" eb="6">
      <t>ジリツ</t>
    </rPh>
    <rPh sb="6" eb="8">
      <t>ソクシン</t>
    </rPh>
    <rPh sb="8" eb="10">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</si>
  <si>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</si>
  <si>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</si>
  <si>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</si>
  <si>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</si>
  <si>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</si>
  <si>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</si>
  <si>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</si>
  <si>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将来負担比率、有形固定資産減価償却率いずれも類似団体と比較して高い水準にある。
　市債の新規発行の抑制や一部繰上償還などにより市債残高が減少したこと、また交付税算入率の高い市債発行に努めたことや充当可能基金が増加したことが、将来負担比率の低下につながったものと考えられる。一方で有形固定資産減価償却率については増加しているが、これは施設の更新が抑制傾向にあるためである。今後は公共施設マネジメント計画に基づき、老朽化の進む施設を優先的に長寿命化に係る改修や集約化、除却を計画的に行っていく予定で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</si>
  <si>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</si>
  <si>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</si>
  <si>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</si>
  <si>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</si>
  <si>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</si>
  <si>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</si>
  <si>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実質公債費比率は類似団体と比較して高い水準となっているが、平成30年度で地域情報化事業に係る借換債（旧合併特例債）の償還が終了したことにより、令和元年度は低下した。
　将来負担比率についても類似団体と比較して高い水準となっているが、近年は低下傾向にある。これは、市債の新規発行の抑制や一部繰上償還などにより市債残高が減少したこと、また交付税算入率の高い市債発行に努めたことや充当可能基金が増加したことが、将来負担比率の低下につながったものと考えている。</t>
    <rPh sb="38" eb="40">
      <t>チイキ</t>
    </rPh>
    <rPh sb="40" eb="42">
      <t>ジョウホウ</t>
    </rPh>
    <rPh sb="42" eb="43">
      <t>カ</t>
    </rPh>
    <rPh sb="43" eb="45">
      <t>ジギョウ</t>
    </rPh>
    <rPh sb="46" eb="47">
      <t>カカワ</t>
    </rPh>
    <rPh sb="48" eb="51">
      <t>カリカエサイ</t>
    </rPh>
    <rPh sb="52" eb="53">
      <t>キュウ</t>
    </rPh>
    <rPh sb="53" eb="55">
      <t>ガッペイ</t>
    </rPh>
    <rPh sb="55" eb="57">
      <t>トクレイ</t>
    </rPh>
    <rPh sb="57" eb="58">
      <t>サイ</t>
    </rPh>
    <rPh sb="60" eb="62">
      <t>ショウカン</t>
    </rPh>
    <rPh sb="63" eb="65">
      <t>シュウリョウ</t>
    </rPh>
    <rPh sb="73" eb="75">
      <t>レイワ</t>
    </rPh>
    <rPh sb="75" eb="77">
      <t>ガンネン</t>
    </rPh>
    <rPh sb="77" eb="78">
      <t>ド</t>
    </rPh>
    <rPh sb="79" eb="81">
      <t>テイカ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</si>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</sst>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7"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BB20847-52BC-40B0-98CF-DB603C48BA9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haredStrings" Target="sharedString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10B9-4266-9082-62DE347EDC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71537</c:v>
                </c:pt>
                <c:pt idx="1">
                  <c:v>60756</c:v>
                </c:pt>
                <c:pt idx="2">
                  <c:v>50678</c:v>
                </c:pt>
                <c:pt idx="3">
                  <c:v>53087</c:v>
                </c:pt>
                <c:pt idx="4">
                  <c:v>67327</c:v>
                </c:pt>
              </c:numCache>
            </c:numRef>
          </c:val>
          <c:smooth val="0"/>
          <c:extLst>
            <c:ext xmlns:c16="http://schemas.microsoft.com/office/drawing/2014/chart" uri="{C3380CC4-5D6E-409C-BE32-E72D297353CC}">
              <c16:uniqueId val="{00000001-10B9-4266-9082-62DE347EDCF1}"/>
            </c:ext>
          </c:extLst>
        </c:ser>
        <c:dLbls>
          <c:showLegendKey val="0"/>
          <c:showVal val="0"/>
          <c:showCatName val="0"/>
          <c:showSerName val="0"/>
          <c:showPercent val="0"/>
          <c:showBubbleSize val="0"/>
        </c:dLbls>
        <c:marker val="1"/>
        <c:smooth val="0"/>
        <c:axId val="415598560"/>
        <c:axId val="450515208"/>
      </c:lineChart>
      <c:catAx>
        <c:axId val="415598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0515208"/>
        <c:crosses val="autoZero"/>
        <c:auto val="1"/>
        <c:lblAlgn val="ctr"/>
        <c:lblOffset val="100"/>
        <c:tickLblSkip val="1"/>
        <c:tickMarkSkip val="1"/>
        <c:noMultiLvlLbl val="0"/>
      </c:catAx>
      <c:valAx>
        <c:axId val="4505152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598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3.07</c:v>
                </c:pt>
                <c:pt idx="1">
                  <c:v>4.34</c:v>
                </c:pt>
                <c:pt idx="2">
                  <c:v>3.87</c:v>
                </c:pt>
                <c:pt idx="3">
                  <c:v>2.2599999999999998</c:v>
                </c:pt>
                <c:pt idx="4">
                  <c:v>1.88</c:v>
                </c:pt>
              </c:numCache>
            </c:numRef>
          </c:val>
          <c:extLst>
            <c:ext xmlns:c16="http://schemas.microsoft.com/office/drawing/2014/chart" uri="{C3380CC4-5D6E-409C-BE32-E72D297353CC}">
              <c16:uniqueId val="{00000000-76CE-48F3-A43F-5D85E28311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9.56</c:v>
                </c:pt>
                <c:pt idx="1">
                  <c:v>9.7899999999999991</c:v>
                </c:pt>
                <c:pt idx="2">
                  <c:v>11.43</c:v>
                </c:pt>
                <c:pt idx="3">
                  <c:v>12.2</c:v>
                </c:pt>
                <c:pt idx="4">
                  <c:v>13.63</c:v>
                </c:pt>
              </c:numCache>
            </c:numRef>
          </c:val>
          <c:extLst>
            <c:ext xmlns:c16="http://schemas.microsoft.com/office/drawing/2014/chart" uri="{C3380CC4-5D6E-409C-BE32-E72D297353CC}">
              <c16:uniqueId val="{00000001-76CE-48F3-A43F-5D85E2831102}"/>
            </c:ext>
          </c:extLst>
        </c:ser>
        <c:dLbls>
          <c:showLegendKey val="0"/>
          <c:showVal val="0"/>
          <c:showCatName val="0"/>
          <c:showSerName val="0"/>
          <c:showPercent val="0"/>
          <c:showBubbleSize val="0"/>
        </c:dLbls>
        <c:gapWidth val="250"/>
        <c:overlap val="100"/>
        <c:axId val="450517168"/>
        <c:axId val="450514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0.46</c:v>
                </c:pt>
                <c:pt idx="1">
                  <c:v>1.01</c:v>
                </c:pt>
                <c:pt idx="2">
                  <c:v>-0.66</c:v>
                </c:pt>
                <c:pt idx="3">
                  <c:v>-1.99</c:v>
                </c:pt>
                <c:pt idx="4">
                  <c:v>2.27</c:v>
                </c:pt>
              </c:numCache>
            </c:numRef>
          </c:val>
          <c:smooth val="0"/>
          <c:extLst>
            <c:ext xmlns:c16="http://schemas.microsoft.com/office/drawing/2014/chart" uri="{C3380CC4-5D6E-409C-BE32-E72D297353CC}">
              <c16:uniqueId val="{00000002-76CE-48F3-A43F-5D85E2831102}"/>
            </c:ext>
          </c:extLst>
        </c:ser>
        <c:dLbls>
          <c:showLegendKey val="0"/>
          <c:showVal val="0"/>
          <c:showCatName val="0"/>
          <c:showSerName val="0"/>
          <c:showPercent val="0"/>
          <c:showBubbleSize val="0"/>
        </c:dLbls>
        <c:marker val="1"/>
        <c:smooth val="0"/>
        <c:axId val="450517168"/>
        <c:axId val="450514424"/>
      </c:lineChart>
      <c:catAx>
        <c:axId val="45051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0514424"/>
        <c:crosses val="autoZero"/>
        <c:auto val="1"/>
        <c:lblAlgn val="ctr"/>
        <c:lblOffset val="100"/>
        <c:tickLblSkip val="1"/>
        <c:tickMarkSkip val="1"/>
        <c:noMultiLvlLbl val="0"/>
      </c:catAx>
      <c:valAx>
        <c:axId val="450514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1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0.91</c:v>
                </c:pt>
                <c:pt idx="2">
                  <c:v>#N/A</c:v>
                </c:pt>
                <c:pt idx="3">
                  <c:v>0.71</c:v>
                </c:pt>
                <c:pt idx="4">
                  <c:v>#N/A</c:v>
                </c:pt>
                <c:pt idx="5">
                  <c:v>0.27</c:v>
                </c:pt>
                <c:pt idx="6">
                  <c:v>#N/A</c:v>
                </c:pt>
                <c:pt idx="7">
                  <c:v>0.21</c:v>
                </c:pt>
                <c:pt idx="8">
                  <c:v>#N/A</c:v>
                </c:pt>
                <c:pt idx="9">
                  <c:v>0.19</c:v>
                </c:pt>
              </c:numCache>
            </c:numRef>
          </c:val>
          <c:extLst>
            <c:ext xmlns:c16="http://schemas.microsoft.com/office/drawing/2014/chart" uri="{C3380CC4-5D6E-409C-BE32-E72D297353CC}">
              <c16:uniqueId val="{00000000-636A-4EBD-9FCA-EC857C8105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6A-4EBD-9FCA-EC857C81051D}"/>
            </c:ext>
          </c:extLst>
        </c:ser>
        <c:ser>
          <c:idx val="2"/>
          <c:order val="2"/>
          <c:tx>
            <c:strRef>
              <c:f>データシート!$A$29</c:f>
              <c:strCache>
                <c:ptCount val="1"/>
                <c:pt idx="0">
                  <c:v>農業集落排水施設事業特別会計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0.23</c:v>
                </c:pt>
                <c:pt idx="2">
                  <c:v>#N/A</c:v>
                </c:pt>
                <c:pt idx="3">
                  <c:v>0.25</c:v>
                </c:pt>
                <c:pt idx="4">
                  <c:v>#N/A</c:v>
                </c:pt>
                <c:pt idx="5">
                  <c:v>0.21</c:v>
                </c:pt>
                <c:pt idx="6">
                  <c:v>#N/A</c:v>
                </c:pt>
                <c:pt idx="7">
                  <c:v>0.18</c:v>
                </c:pt>
                <c:pt idx="8">
                  <c:v>#N/A</c:v>
                </c:pt>
                <c:pt idx="9">
                  <c:v>0.16</c:v>
                </c:pt>
              </c:numCache>
            </c:numRef>
          </c:val>
          <c:extLst>
            <c:ext xmlns:c16="http://schemas.microsoft.com/office/drawing/2014/chart" uri="{C3380CC4-5D6E-409C-BE32-E72D297353CC}">
              <c16:uniqueId val="{00000002-636A-4EBD-9FCA-EC857C81051D}"/>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1.07</c:v>
                </c:pt>
                <c:pt idx="4">
                  <c:v>#N/A</c:v>
                </c:pt>
                <c:pt idx="5">
                  <c:v>1.1100000000000001</c:v>
                </c:pt>
                <c:pt idx="6">
                  <c:v>#N/A</c:v>
                </c:pt>
                <c:pt idx="7">
                  <c:v>0.47</c:v>
                </c:pt>
                <c:pt idx="8">
                  <c:v>#N/A</c:v>
                </c:pt>
                <c:pt idx="9">
                  <c:v>0.26</c:v>
                </c:pt>
              </c:numCache>
            </c:numRef>
          </c:val>
          <c:extLst>
            <c:ext xmlns:c16="http://schemas.microsoft.com/office/drawing/2014/chart" uri="{C3380CC4-5D6E-409C-BE32-E72D297353CC}">
              <c16:uniqueId val="{00000003-636A-4EBD-9FCA-EC857C81051D}"/>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0.32</c:v>
                </c:pt>
                <c:pt idx="2">
                  <c:v>#N/A</c:v>
                </c:pt>
                <c:pt idx="3">
                  <c:v>0.31</c:v>
                </c:pt>
                <c:pt idx="4">
                  <c:v>#N/A</c:v>
                </c:pt>
                <c:pt idx="5">
                  <c:v>0.32</c:v>
                </c:pt>
                <c:pt idx="6">
                  <c:v>#N/A</c:v>
                </c:pt>
                <c:pt idx="7">
                  <c:v>0.32</c:v>
                </c:pt>
                <c:pt idx="8">
                  <c:v>#N/A</c:v>
                </c:pt>
                <c:pt idx="9">
                  <c:v>0.32</c:v>
                </c:pt>
              </c:numCache>
            </c:numRef>
          </c:val>
          <c:extLst>
            <c:ext xmlns:c16="http://schemas.microsoft.com/office/drawing/2014/chart" uri="{C3380CC4-5D6E-409C-BE32-E72D297353CC}">
              <c16:uniqueId val="{00000004-636A-4EBD-9FCA-EC857C81051D}"/>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0.88</c:v>
                </c:pt>
                <c:pt idx="2">
                  <c:v>#N/A</c:v>
                </c:pt>
                <c:pt idx="3">
                  <c:v>1.31</c:v>
                </c:pt>
                <c:pt idx="4">
                  <c:v>#N/A</c:v>
                </c:pt>
                <c:pt idx="5">
                  <c:v>1.48</c:v>
                </c:pt>
                <c:pt idx="6">
                  <c:v>#N/A</c:v>
                </c:pt>
                <c:pt idx="7">
                  <c:v>0.84</c:v>
                </c:pt>
                <c:pt idx="8">
                  <c:v>#N/A</c:v>
                </c:pt>
                <c:pt idx="9">
                  <c:v>0.72</c:v>
                </c:pt>
              </c:numCache>
            </c:numRef>
          </c:val>
          <c:extLst>
            <c:ext xmlns:c16="http://schemas.microsoft.com/office/drawing/2014/chart" uri="{C3380CC4-5D6E-409C-BE32-E72D297353CC}">
              <c16:uniqueId val="{00000005-636A-4EBD-9FCA-EC857C81051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1.43</c:v>
                </c:pt>
                <c:pt idx="2">
                  <c:v>#N/A</c:v>
                </c:pt>
                <c:pt idx="3">
                  <c:v>0.96</c:v>
                </c:pt>
                <c:pt idx="4">
                  <c:v>#N/A</c:v>
                </c:pt>
                <c:pt idx="5">
                  <c:v>0.61</c:v>
                </c:pt>
                <c:pt idx="6">
                  <c:v>#N/A</c:v>
                </c:pt>
                <c:pt idx="7">
                  <c:v>0.67</c:v>
                </c:pt>
                <c:pt idx="8">
                  <c:v>#N/A</c:v>
                </c:pt>
                <c:pt idx="9">
                  <c:v>1.25</c:v>
                </c:pt>
              </c:numCache>
            </c:numRef>
          </c:val>
          <c:extLst>
            <c:ext xmlns:c16="http://schemas.microsoft.com/office/drawing/2014/chart" uri="{C3380CC4-5D6E-409C-BE32-E72D297353CC}">
              <c16:uniqueId val="{00000006-636A-4EBD-9FCA-EC857C81051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3.07</c:v>
                </c:pt>
                <c:pt idx="2">
                  <c:v>#N/A</c:v>
                </c:pt>
                <c:pt idx="3">
                  <c:v>4.34</c:v>
                </c:pt>
                <c:pt idx="4">
                  <c:v>#N/A</c:v>
                </c:pt>
                <c:pt idx="5">
                  <c:v>3.87</c:v>
                </c:pt>
                <c:pt idx="6">
                  <c:v>#N/A</c:v>
                </c:pt>
                <c:pt idx="7">
                  <c:v>2.25</c:v>
                </c:pt>
                <c:pt idx="8">
                  <c:v>#N/A</c:v>
                </c:pt>
                <c:pt idx="9">
                  <c:v>1.87</c:v>
                </c:pt>
              </c:numCache>
            </c:numRef>
          </c:val>
          <c:extLst>
            <c:ext xmlns:c16="http://schemas.microsoft.com/office/drawing/2014/chart" uri="{C3380CC4-5D6E-409C-BE32-E72D297353CC}">
              <c16:uniqueId val="{00000007-636A-4EBD-9FCA-EC857C81051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4.34</c:v>
                </c:pt>
                <c:pt idx="2">
                  <c:v>#N/A</c:v>
                </c:pt>
                <c:pt idx="3">
                  <c:v>4.5599999999999996</c:v>
                </c:pt>
                <c:pt idx="4">
                  <c:v>#N/A</c:v>
                </c:pt>
                <c:pt idx="5">
                  <c:v>4.32</c:v>
                </c:pt>
                <c:pt idx="6">
                  <c:v>#N/A</c:v>
                </c:pt>
                <c:pt idx="7">
                  <c:v>4.8099999999999996</c:v>
                </c:pt>
                <c:pt idx="8">
                  <c:v>#N/A</c:v>
                </c:pt>
                <c:pt idx="9">
                  <c:v>4.75</c:v>
                </c:pt>
              </c:numCache>
            </c:numRef>
          </c:val>
          <c:extLst>
            <c:ext xmlns:c16="http://schemas.microsoft.com/office/drawing/2014/chart" uri="{C3380CC4-5D6E-409C-BE32-E72D297353CC}">
              <c16:uniqueId val="{00000008-636A-4EBD-9FCA-EC857C81051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17.71</c:v>
                </c:pt>
                <c:pt idx="2">
                  <c:v>#N/A</c:v>
                </c:pt>
                <c:pt idx="3">
                  <c:v>20.27</c:v>
                </c:pt>
                <c:pt idx="4">
                  <c:v>#N/A</c:v>
                </c:pt>
                <c:pt idx="5">
                  <c:v>17.86</c:v>
                </c:pt>
                <c:pt idx="6">
                  <c:v>#N/A</c:v>
                </c:pt>
                <c:pt idx="7">
                  <c:v>21.16</c:v>
                </c:pt>
                <c:pt idx="8">
                  <c:v>#N/A</c:v>
                </c:pt>
                <c:pt idx="9">
                  <c:v>24.52</c:v>
                </c:pt>
              </c:numCache>
            </c:numRef>
          </c:val>
          <c:extLst>
            <c:ext xmlns:c16="http://schemas.microsoft.com/office/drawing/2014/chart" uri="{C3380CC4-5D6E-409C-BE32-E72D297353CC}">
              <c16:uniqueId val="{00000009-636A-4EBD-9FCA-EC857C81051D}"/>
            </c:ext>
          </c:extLst>
        </c:ser>
        <c:dLbls>
          <c:showLegendKey val="0"/>
          <c:showVal val="0"/>
          <c:showCatName val="0"/>
          <c:showSerName val="0"/>
          <c:showPercent val="0"/>
          <c:showBubbleSize val="0"/>
        </c:dLbls>
        <c:gapWidth val="150"/>
        <c:overlap val="100"/>
        <c:axId val="450513640"/>
        <c:axId val="450516384"/>
      </c:barChart>
      <c:catAx>
        <c:axId val="45051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516384"/>
        <c:crosses val="autoZero"/>
        <c:auto val="1"/>
        <c:lblAlgn val="ctr"/>
        <c:lblOffset val="100"/>
        <c:tickLblSkip val="1"/>
        <c:tickMarkSkip val="1"/>
        <c:noMultiLvlLbl val="0"/>
      </c:catAx>
      <c:valAx>
        <c:axId val="45051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13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5168</c:v>
                </c:pt>
                <c:pt idx="5">
                  <c:v>5456</c:v>
                </c:pt>
                <c:pt idx="8">
                  <c:v>5355</c:v>
                </c:pt>
                <c:pt idx="11">
                  <c:v>5418</c:v>
                </c:pt>
                <c:pt idx="14">
                  <c:v>4974</c:v>
                </c:pt>
              </c:numCache>
            </c:numRef>
          </c:val>
          <c:extLst>
            <c:ext xmlns:c16="http://schemas.microsoft.com/office/drawing/2014/chart" uri="{C3380CC4-5D6E-409C-BE32-E72D297353CC}">
              <c16:uniqueId val="{00000000-9719-4DDF-8742-99F614016C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19-4DDF-8742-99F614016C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14</c:v>
                </c:pt>
                <c:pt idx="6">
                  <c:v>19</c:v>
                </c:pt>
                <c:pt idx="9">
                  <c:v>16</c:v>
                </c:pt>
                <c:pt idx="12">
                  <c:v>12</c:v>
                </c:pt>
              </c:numCache>
            </c:numRef>
          </c:val>
          <c:extLst>
            <c:ext xmlns:c16="http://schemas.microsoft.com/office/drawing/2014/chart" uri="{C3380CC4-5D6E-409C-BE32-E72D297353CC}">
              <c16:uniqueId val="{00000002-9719-4DDF-8742-99F614016C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19-4DDF-8742-99F614016C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1748</c:v>
                </c:pt>
                <c:pt idx="3">
                  <c:v>1701</c:v>
                </c:pt>
                <c:pt idx="6">
                  <c:v>1649</c:v>
                </c:pt>
                <c:pt idx="9">
                  <c:v>1694</c:v>
                </c:pt>
                <c:pt idx="12">
                  <c:v>1706</c:v>
                </c:pt>
              </c:numCache>
            </c:numRef>
          </c:val>
          <c:extLst>
            <c:ext xmlns:c16="http://schemas.microsoft.com/office/drawing/2014/chart" uri="{C3380CC4-5D6E-409C-BE32-E72D297353CC}">
              <c16:uniqueId val="{00000004-9719-4DDF-8742-99F614016C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19-4DDF-8742-99F614016C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19-4DDF-8742-99F614016C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5519</c:v>
                </c:pt>
                <c:pt idx="3">
                  <c:v>5900</c:v>
                </c:pt>
                <c:pt idx="6">
                  <c:v>5775</c:v>
                </c:pt>
                <c:pt idx="9">
                  <c:v>5764</c:v>
                </c:pt>
                <c:pt idx="12">
                  <c:v>5217</c:v>
                </c:pt>
              </c:numCache>
            </c:numRef>
          </c:val>
          <c:extLst>
            <c:ext xmlns:c16="http://schemas.microsoft.com/office/drawing/2014/chart" uri="{C3380CC4-5D6E-409C-BE32-E72D297353CC}">
              <c16:uniqueId val="{00000007-9719-4DDF-8742-99F614016CD3}"/>
            </c:ext>
          </c:extLst>
        </c:ser>
        <c:dLbls>
          <c:showLegendKey val="0"/>
          <c:showVal val="0"/>
          <c:showCatName val="0"/>
          <c:showSerName val="0"/>
          <c:showPercent val="0"/>
          <c:showBubbleSize val="0"/>
        </c:dLbls>
        <c:gapWidth val="100"/>
        <c:overlap val="100"/>
        <c:axId val="450512856"/>
        <c:axId val="450514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2113</c:v>
                </c:pt>
                <c:pt idx="2">
                  <c:v>#N/A</c:v>
                </c:pt>
                <c:pt idx="3">
                  <c:v>#N/A</c:v>
                </c:pt>
                <c:pt idx="4">
                  <c:v>2159</c:v>
                </c:pt>
                <c:pt idx="5">
                  <c:v>#N/A</c:v>
                </c:pt>
                <c:pt idx="6">
                  <c:v>#N/A</c:v>
                </c:pt>
                <c:pt idx="7">
                  <c:v>2088</c:v>
                </c:pt>
                <c:pt idx="8">
                  <c:v>#N/A</c:v>
                </c:pt>
                <c:pt idx="9">
                  <c:v>#N/A</c:v>
                </c:pt>
                <c:pt idx="10">
                  <c:v>2056</c:v>
                </c:pt>
                <c:pt idx="11">
                  <c:v>#N/A</c:v>
                </c:pt>
                <c:pt idx="12">
                  <c:v>#N/A</c:v>
                </c:pt>
                <c:pt idx="13">
                  <c:v>1961</c:v>
                </c:pt>
                <c:pt idx="14">
                  <c:v>#N/A</c:v>
                </c:pt>
              </c:numCache>
            </c:numRef>
          </c:val>
          <c:smooth val="0"/>
          <c:extLst>
            <c:ext xmlns:c16="http://schemas.microsoft.com/office/drawing/2014/chart" uri="{C3380CC4-5D6E-409C-BE32-E72D297353CC}">
              <c16:uniqueId val="{00000008-9719-4DDF-8742-99F614016CD3}"/>
            </c:ext>
          </c:extLst>
        </c:ser>
        <c:dLbls>
          <c:showLegendKey val="0"/>
          <c:showVal val="0"/>
          <c:showCatName val="0"/>
          <c:showSerName val="0"/>
          <c:showPercent val="0"/>
          <c:showBubbleSize val="0"/>
        </c:dLbls>
        <c:marker val="1"/>
        <c:smooth val="0"/>
        <c:axId val="450512856"/>
        <c:axId val="450514816"/>
      </c:lineChart>
      <c:catAx>
        <c:axId val="45051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514816"/>
        <c:crosses val="autoZero"/>
        <c:auto val="1"/>
        <c:lblAlgn val="ctr"/>
        <c:lblOffset val="100"/>
        <c:tickLblSkip val="1"/>
        <c:tickMarkSkip val="1"/>
        <c:noMultiLvlLbl val="0"/>
      </c:catAx>
      <c:valAx>
        <c:axId val="45051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1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53372</c:v>
                </c:pt>
                <c:pt idx="5">
                  <c:v>52669</c:v>
                </c:pt>
                <c:pt idx="8">
                  <c:v>51806</c:v>
                </c:pt>
                <c:pt idx="11">
                  <c:v>51467</c:v>
                </c:pt>
                <c:pt idx="14">
                  <c:v>51117</c:v>
                </c:pt>
              </c:numCache>
            </c:numRef>
          </c:val>
          <c:extLst>
            <c:ext xmlns:c16="http://schemas.microsoft.com/office/drawing/2014/chart" uri="{C3380CC4-5D6E-409C-BE32-E72D297353CC}">
              <c16:uniqueId val="{00000000-8F1F-40B9-843D-8DF8043666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3217</c:v>
                </c:pt>
                <c:pt idx="5">
                  <c:v>3244</c:v>
                </c:pt>
                <c:pt idx="8">
                  <c:v>3688</c:v>
                </c:pt>
                <c:pt idx="11">
                  <c:v>4028</c:v>
                </c:pt>
                <c:pt idx="14">
                  <c:v>4045</c:v>
                </c:pt>
              </c:numCache>
            </c:numRef>
          </c:val>
          <c:extLst>
            <c:ext xmlns:c16="http://schemas.microsoft.com/office/drawing/2014/chart" uri="{C3380CC4-5D6E-409C-BE32-E72D297353CC}">
              <c16:uniqueId val="{00000001-8F1F-40B9-843D-8DF8043666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8603</c:v>
                </c:pt>
                <c:pt idx="5">
                  <c:v>8574</c:v>
                </c:pt>
                <c:pt idx="8">
                  <c:v>9051</c:v>
                </c:pt>
                <c:pt idx="11">
                  <c:v>9481</c:v>
                </c:pt>
                <c:pt idx="14">
                  <c:v>10012</c:v>
                </c:pt>
              </c:numCache>
            </c:numRef>
          </c:val>
          <c:extLst>
            <c:ext xmlns:c16="http://schemas.microsoft.com/office/drawing/2014/chart" uri="{C3380CC4-5D6E-409C-BE32-E72D297353CC}">
              <c16:uniqueId val="{00000002-8F1F-40B9-843D-8DF8043666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1F-40B9-843D-8DF8043666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1F-40B9-843D-8DF8043666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1F-40B9-843D-8DF8043666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6468</c:v>
                </c:pt>
                <c:pt idx="3">
                  <c:v>6461</c:v>
                </c:pt>
                <c:pt idx="6">
                  <c:v>6401</c:v>
                </c:pt>
                <c:pt idx="9">
                  <c:v>6337</c:v>
                </c:pt>
                <c:pt idx="12">
                  <c:v>5907</c:v>
                </c:pt>
              </c:numCache>
            </c:numRef>
          </c:val>
          <c:extLst>
            <c:ext xmlns:c16="http://schemas.microsoft.com/office/drawing/2014/chart" uri="{C3380CC4-5D6E-409C-BE32-E72D297353CC}">
              <c16:uniqueId val="{00000006-8F1F-40B9-843D-8DF8043666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c:v>
                </c:pt>
                <c:pt idx="3">
                  <c:v>26</c:v>
                </c:pt>
                <c:pt idx="6">
                  <c:v>16</c:v>
                </c:pt>
                <c:pt idx="9">
                  <c:v>7</c:v>
                </c:pt>
                <c:pt idx="12">
                  <c:v>3</c:v>
                </c:pt>
              </c:numCache>
            </c:numRef>
          </c:val>
          <c:extLst>
            <c:ext xmlns:c16="http://schemas.microsoft.com/office/drawing/2014/chart" uri="{C3380CC4-5D6E-409C-BE32-E72D297353CC}">
              <c16:uniqueId val="{00000007-8F1F-40B9-843D-8DF8043666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22681</c:v>
                </c:pt>
                <c:pt idx="3">
                  <c:v>22072</c:v>
                </c:pt>
                <c:pt idx="6">
                  <c:v>20946</c:v>
                </c:pt>
                <c:pt idx="9">
                  <c:v>20321</c:v>
                </c:pt>
                <c:pt idx="12">
                  <c:v>19355</c:v>
                </c:pt>
              </c:numCache>
            </c:numRef>
          </c:val>
          <c:extLst>
            <c:ext xmlns:c16="http://schemas.microsoft.com/office/drawing/2014/chart" uri="{C3380CC4-5D6E-409C-BE32-E72D297353CC}">
              <c16:uniqueId val="{00000008-8F1F-40B9-843D-8DF8043666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1F-40B9-843D-8DF8043666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53899</c:v>
                </c:pt>
                <c:pt idx="3">
                  <c:v>52720</c:v>
                </c:pt>
                <c:pt idx="6">
                  <c:v>51104</c:v>
                </c:pt>
                <c:pt idx="9">
                  <c:v>50294</c:v>
                </c:pt>
                <c:pt idx="12">
                  <c:v>49487</c:v>
                </c:pt>
              </c:numCache>
            </c:numRef>
          </c:val>
          <c:extLst>
            <c:ext xmlns:c16="http://schemas.microsoft.com/office/drawing/2014/chart" uri="{C3380CC4-5D6E-409C-BE32-E72D297353CC}">
              <c16:uniqueId val="{0000000A-8F1F-40B9-843D-8DF80436663F}"/>
            </c:ext>
          </c:extLst>
        </c:ser>
        <c:dLbls>
          <c:showLegendKey val="0"/>
          <c:showVal val="0"/>
          <c:showCatName val="0"/>
          <c:showSerName val="0"/>
          <c:showPercent val="0"/>
          <c:showBubbleSize val="0"/>
        </c:dLbls>
        <c:gapWidth val="100"/>
        <c:overlap val="100"/>
        <c:axId val="450510896"/>
        <c:axId val="450515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17895</c:v>
                </c:pt>
                <c:pt idx="2">
                  <c:v>#N/A</c:v>
                </c:pt>
                <c:pt idx="3">
                  <c:v>#N/A</c:v>
                </c:pt>
                <c:pt idx="4">
                  <c:v>16793</c:v>
                </c:pt>
                <c:pt idx="5">
                  <c:v>#N/A</c:v>
                </c:pt>
                <c:pt idx="6">
                  <c:v>#N/A</c:v>
                </c:pt>
                <c:pt idx="7">
                  <c:v>13921</c:v>
                </c:pt>
                <c:pt idx="8">
                  <c:v>#N/A</c:v>
                </c:pt>
                <c:pt idx="9">
                  <c:v>#N/A</c:v>
                </c:pt>
                <c:pt idx="10">
                  <c:v>11984</c:v>
                </c:pt>
                <c:pt idx="11">
                  <c:v>#N/A</c:v>
                </c:pt>
                <c:pt idx="12">
                  <c:v>#N/A</c:v>
                </c:pt>
                <c:pt idx="13">
                  <c:v>9578</c:v>
                </c:pt>
                <c:pt idx="14">
                  <c:v>#N/A</c:v>
                </c:pt>
              </c:numCache>
            </c:numRef>
          </c:val>
          <c:smooth val="0"/>
          <c:extLst>
            <c:ext xmlns:c16="http://schemas.microsoft.com/office/drawing/2014/chart" uri="{C3380CC4-5D6E-409C-BE32-E72D297353CC}">
              <c16:uniqueId val="{0000000B-8F1F-40B9-843D-8DF80436663F}"/>
            </c:ext>
          </c:extLst>
        </c:ser>
        <c:dLbls>
          <c:showLegendKey val="0"/>
          <c:showVal val="0"/>
          <c:showCatName val="0"/>
          <c:showSerName val="0"/>
          <c:showPercent val="0"/>
          <c:showBubbleSize val="0"/>
        </c:dLbls>
        <c:marker val="1"/>
        <c:smooth val="0"/>
        <c:axId val="450510896"/>
        <c:axId val="450515992"/>
      </c:lineChart>
      <c:catAx>
        <c:axId val="45051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0515992"/>
        <c:crosses val="autoZero"/>
        <c:auto val="1"/>
        <c:lblAlgn val="ctr"/>
        <c:lblOffset val="100"/>
        <c:tickLblSkip val="1"/>
        <c:tickMarkSkip val="1"/>
        <c:noMultiLvlLbl val="0"/>
      </c:catAx>
      <c:valAx>
        <c:axId val="450515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1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2712</c:v>
                </c:pt>
                <c:pt idx="1">
                  <c:v>2887</c:v>
                </c:pt>
                <c:pt idx="2">
                  <c:v>3159</c:v>
                </c:pt>
              </c:numCache>
            </c:numRef>
          </c:val>
          <c:extLst>
            <c:ext xmlns:c16="http://schemas.microsoft.com/office/drawing/2014/chart" uri="{C3380CC4-5D6E-409C-BE32-E72D297353CC}">
              <c16:uniqueId val="{00000000-9CA8-4890-9F5F-92E6F4C0630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1297</c:v>
                </c:pt>
                <c:pt idx="1">
                  <c:v>1084</c:v>
                </c:pt>
                <c:pt idx="2">
                  <c:v>1079</c:v>
                </c:pt>
              </c:numCache>
            </c:numRef>
          </c:val>
          <c:extLst>
            <c:ext xmlns:c16="http://schemas.microsoft.com/office/drawing/2014/chart" uri="{C3380CC4-5D6E-409C-BE32-E72D297353CC}">
              <c16:uniqueId val="{00000001-9CA8-4890-9F5F-92E6F4C0630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6936</c:v>
                </c:pt>
                <c:pt idx="1">
                  <c:v>6821</c:v>
                </c:pt>
                <c:pt idx="2">
                  <c:v>6710</c:v>
                </c:pt>
              </c:numCache>
            </c:numRef>
          </c:val>
          <c:extLst>
            <c:ext xmlns:c16="http://schemas.microsoft.com/office/drawing/2014/chart" uri="{C3380CC4-5D6E-409C-BE32-E72D297353CC}">
              <c16:uniqueId val="{00000002-9CA8-4890-9F5F-92E6F4C0630F}"/>
            </c:ext>
          </c:extLst>
        </c:ser>
        <c:dLbls>
          <c:showLegendKey val="0"/>
          <c:showVal val="0"/>
          <c:showCatName val="0"/>
          <c:showSerName val="0"/>
          <c:showPercent val="0"/>
          <c:showBubbleSize val="0"/>
        </c:dLbls>
        <c:gapWidth val="120"/>
        <c:overlap val="100"/>
        <c:axId val="450511288"/>
        <c:axId val="527901744"/>
      </c:barChart>
      <c:catAx>
        <c:axId val="45051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7901744"/>
        <c:crosses val="autoZero"/>
        <c:auto val="1"/>
        <c:lblAlgn val="ctr"/>
        <c:lblOffset val="100"/>
        <c:tickLblSkip val="1"/>
        <c:tickMarkSkip val="1"/>
        <c:noMultiLvlLbl val="0"/>
      </c:catAx>
      <c:valAx>
        <c:axId val="527901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0511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{46915989-5363-492F-A1B7-BE113C5D5E48}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0EE-4095-860F-DF42684CDB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{68BE4C37-4596-455A-A6AB-158614D96A9D}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EE-4095-860F-DF42684CDB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{6DEB88DA-E186-4C28-BEE0-1483C0C6717B}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EE-4095-860F-DF42684CDB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{6E26C2DF-3A52-4742-A928-A7906F7687FD}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EE-4095-860F-DF42684CDB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{A76E8D17-CCAE-49F7-B686-3B7C4094BFB5}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EE-4095-860F-DF42684CDB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{F50CC972-9C5E-4F60-9E22-A96C98751AD8}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0EE-4095-860F-DF42684CDB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{AEF6CF5F-08B7-4F60-8453-9DDAE40117D7}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0EE-4095-860F-DF42684CDB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{4F205E56-1619-4A75-B30A-4CA9D2C99A76}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0EE-4095-860F-DF42684CDB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{064D61F8-DA0F-4F2B-A1FB-1E0F4D149C2B}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0EE-4095-860F-DF42684CDB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62.3</c:v>
                </c:pt>
                <c:pt idx="16">
                  <c:v>63.1</c:v>
                </c:pt>
                <c:pt idx="24">
                  <c:v>64.400000000000006</c:v>
                </c:pt>
              </c:numCache>
            </c:numRef>
          </c:xVal>
          <c:yVal>
            <c:numRef>
              <c:f>公会計指標分析・財政指標組合せ分析表!$BP$51:$DC$51</c:f>
              <c:numCache>
                <c:formatCode>#,##0.0;"▲ "#,##0.0</c:formatCode>
                <c:ptCount val="40"/>
                <c:pt idx="8">
                  <c:v>88.6</c:v>
                </c:pt>
                <c:pt idx="16">
                  <c:v>74.7</c:v>
                </c:pt>
                <c:pt idx="24">
                  <c:v>64.7</c:v>
                </c:pt>
              </c:numCache>
            </c:numRef>
          </c:yVal>
          <c:smooth val="0"/>
          <c:extLst>
            <c:ext xmlns:c16="http://schemas.microsoft.com/office/drawing/2014/chart" uri="{C3380CC4-5D6E-409C-BE32-E72D297353CC}">
              <c16:uniqueId val="{00000009-20EE-4095-860F-DF42684CDB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{9576FA5D-3282-4CE0-950A-3C6BEC0B926D}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0EE-4095-860F-DF42684CDB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{51BC5964-64A2-444B-AD9D-FFB7BF808537}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EE-4095-860F-DF42684CDB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{59D6B0E7-2A14-4170-846F-6490AC70BD7F}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EE-4095-860F-DF42684CDB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{06FD15A1-0BC5-4B9A-8EA2-7F8EBBD1DB48}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EE-4095-860F-DF42684CDB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{603EA58A-BEC4-4FA1-8C44-5A8905D3D913}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EE-4095-860F-DF42684CDB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{F76C6F45-4CBD-4EFA-85FA-42FC3C375A38}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0EE-4095-860F-DF42684CDB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{9CA7BFB9-35A7-4AF9-83BE-BA879A1E0CC6}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0EE-4095-860F-DF42684CDB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{BD4943FB-D02D-4D01-ABB2-DF80C2E53D6C}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0EE-4095-860F-DF42684CDB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{D84496B6-23D3-48A2-83A3-17E82213C68E}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0EE-4095-860F-DF42684CDB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numCache>
            </c:numRef>
          </c:xVal>
          <c:yVal>
            <c:numRef>
              <c:f>公会計指標分析・財政指標組合せ分析表!$BP$55:$DC$55</c:f>
              <c:numCache>
                <c:formatCode>#,##0.0;"▲ "#,##0.0</c:formatCode>
                <c:ptCount val="40"/>
                <c:pt idx="8">
                  <c:v>32.5</c:v>
                </c:pt>
                <c:pt idx="16">
                  <c:v>30.2</c:v>
                </c:pt>
                <c:pt idx="24">
                  <c:v>25.4</c:v>
                </c:pt>
              </c:numCache>
            </c:numRef>
          </c:yVal>
          <c:smooth val="0"/>
          <c:extLst>
            <c:ext xmlns:c16="http://schemas.microsoft.com/office/drawing/2014/chart" uri="{C3380CC4-5D6E-409C-BE32-E72D297353CC}">
              <c16:uniqueId val="{00000013-20EE-4095-860F-DF42684CDB9F}"/>
            </c:ext>
          </c:extLst>
        </c:ser>
        <c:dLbls>
          <c:showLegendKey val="0"/>
          <c:showVal val="1"/>
          <c:showCatName val="0"/>
          <c:showSerName val="0"/>
          <c:showPercent val="0"/>
          <c:showBubbleSize val="0"/>
        </c:dLbls>
        <c:axId val="833864792"/>
        <c:axId val="833876552"/>
      </c:scatterChart>
      <c:valAx>
        <c:axId val="833864792"/>
        <c:scaling>
          <c:orientation val="minMax"/>
          <c:max val="65.099999999999994"/>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3876552"/>
        <c:crosses val="autoZero"/>
        <c:crossBetween val="midCat"/>
      </c:valAx>
      <c:valAx>
        <c:axId val="833876552"/>
        <c:scaling>
          <c:orientation val="minMax"/>
          <c:max val="10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3864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{5A2CE73A-97B4-4C07-9FFB-9AE7C31C1D02}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6FC-487C-B1D8-58278516D3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{926AA419-A6CC-44CC-8883-7406D60759EB}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FC-487C-B1D8-58278516D3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{7FDBD270-07F2-471E-AA27-BFA90E9C5846}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FC-487C-B1D8-58278516D3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{71CAD50D-6BCE-4A35-AF64-ECAA1354ECFC}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FC-487C-B1D8-58278516D3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{0258F546-38B1-4B82-A501-D0EC48883E60}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FC-487C-B1D8-58278516D36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{119524AC-0D64-44D1-9B62-AA11C79F40D6}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6FC-487C-B1D8-58278516D36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{6E8AE13D-1029-4576-9604-4B8096B3E78A}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6FC-487C-B1D8-58278516D36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{E8BFB3C6-4BFC-4D71-8C44-907216E11734}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6FC-487C-B1D8-58278516D36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{9E480A11-D6A4-4DA1-90EC-1F9BDE45AE84}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6FC-487C-B1D8-58278516D3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11.1</c:v>
                </c:pt>
                <c:pt idx="16">
                  <c:v>11.2</c:v>
                </c:pt>
                <c:pt idx="24">
                  <c:v>11.2</c:v>
                </c:pt>
                <c:pt idx="32">
                  <c:v>10.9</c:v>
                </c:pt>
              </c:numCache>
            </c:numRef>
          </c:xVal>
          <c:yVal>
            <c:numRef>
              <c:f>公会計指標分析・財政指標組合せ分析表!$BP$73:$DC$73</c:f>
              <c:numCache>
                <c:formatCode>#,##0.0;"▲ "#,##0.0</c:formatCode>
                <c:ptCount val="40"/>
                <c:pt idx="0">
                  <c:v>93.9</c:v>
                </c:pt>
                <c:pt idx="8">
                  <c:v>88.6</c:v>
                </c:pt>
                <c:pt idx="16">
                  <c:v>74.7</c:v>
                </c:pt>
                <c:pt idx="24">
                  <c:v>64.7</c:v>
                </c:pt>
                <c:pt idx="32">
                  <c:v>51.8</c:v>
                </c:pt>
              </c:numCache>
            </c:numRef>
          </c:yVal>
          <c:smooth val="0"/>
          <c:extLst>
            <c:ext xmlns:c16="http://schemas.microsoft.com/office/drawing/2014/chart" uri="{C3380CC4-5D6E-409C-BE32-E72D297353CC}">
              <c16:uniqueId val="{00000009-76FC-487C-B1D8-58278516D3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{7E5DD31B-87AC-41F8-8BCD-A7CBDCD8866B}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6FC-487C-B1D8-58278516D3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{04D25671-03AC-4CA0-9393-77CF1B2914AD}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FC-487C-B1D8-58278516D3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{51B49790-3DA0-403C-951D-B2F7110C1F01}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FC-487C-B1D8-58278516D3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{0898FEC3-7FAE-4214-9639-15C0756487CC}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FC-487C-B1D8-58278516D3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{C136BB40-C647-4EE2-AACE-EBAAAB63DC4D}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FC-487C-B1D8-58278516D36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{345D7A9A-292D-4AD8-9B62-E79B91A52C36}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6FC-487C-B1D8-58278516D36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{703282CD-F26B-473C-829F-098A471DB61E}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6FC-487C-B1D8-58278516D360}"/>
                </c:ext>
              </c:extLst>
            </c:dLbl>
            <c:dLbl>
              <c:idx val="24"/>
              <c:layout>
                <c:manualLayout>
                  <c:x val="-2.8507630790578851E-2"/>
                  <c:y val="-7.075125333326026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{EF877872-4122-40B0-816D-CF028258CFF0}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6FC-487C-B1D8-58278516D360}"/>
                </c:ext>
              </c:extLst>
            </c:dLbl>
            <c:dLbl>
              <c:idx val="32"/>
              <c:layout>
                <c:manualLayout>
                  <c:x val="-3.4760703553607365E-2"/>
                  <c:y val="-5.408204084232770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{8E345386-35F8-4035-8024-EE877959AFED}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6FC-487C-B1D8-58278516D3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76FC-487C-B1D8-58278516D360}"/>
            </c:ext>
          </c:extLst>
        </c:ser>
        <c:dLbls>
          <c:showLegendKey val="0"/>
          <c:showVal val="1"/>
          <c:showCatName val="0"/>
          <c:showSerName val="0"/>
          <c:showPercent val="0"/>
          <c:showBubbleSize val="0"/>
        </c:dLbls>
        <c:axId val="833870280"/>
        <c:axId val="833873024"/>
      </c:scatterChart>
      <c:valAx>
        <c:axId val="833870280"/>
        <c:scaling>
          <c:orientation val="minMax"/>
          <c:max val="11.5"/>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3873024"/>
        <c:crosses val="autoZero"/>
        <c:crossBetween val="midCat"/>
      </c:valAx>
      <c:valAx>
        <c:axId val="833873024"/>
        <c:scaling>
          <c:orientation val="minMax"/>
          <c:max val="10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38702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一般会計等の元利償還金（繰上償還を除く）は</a:t>
          </a:r>
          <a:r>
            <a:rPr kumimoji="1" lang="en-US" altLang="ja-JP" sz="1300">
              <a:latin typeface="ＭＳ ゴシック" pitchFamily="49" charset="-128"/>
              <a:ea typeface="ＭＳ ゴシック" pitchFamily="49" charset="-128"/>
            </a:rPr>
            <a:t>546</a:t>
          </a:r>
          <a:r>
            <a:rPr kumimoji="1" lang="ja-JP" altLang="en-US" sz="1300">
              <a:latin typeface="ＭＳ ゴシック" pitchFamily="49" charset="-128"/>
              <a:ea typeface="ＭＳ ゴシック" pitchFamily="49" charset="-128"/>
            </a:rPr>
            <a:t>百万円の減少となっている。一方、一般会計からの公営企業債償還相当繰入金は</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百万円の増加となったが、元利償還金と準元利償還金の合計は、総額で</a:t>
          </a:r>
          <a:r>
            <a:rPr kumimoji="1" lang="en-US" altLang="ja-JP" sz="1300">
              <a:latin typeface="ＭＳ ゴシック" pitchFamily="49" charset="-128"/>
              <a:ea typeface="ＭＳ ゴシック" pitchFamily="49" charset="-128"/>
            </a:rPr>
            <a:t>534</a:t>
          </a:r>
          <a:r>
            <a:rPr kumimoji="1" lang="ja-JP" altLang="en-US" sz="1300">
              <a:latin typeface="ＭＳ ゴシック" pitchFamily="49" charset="-128"/>
              <a:ea typeface="ＭＳ ゴシック" pitchFamily="49" charset="-128"/>
            </a:rPr>
            <a:t>百万円の減少となった。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こうした状況を反映し、実質公債費比率は令和元年度単年度では</a:t>
          </a:r>
          <a:r>
            <a:rPr kumimoji="1" lang="en-US" altLang="ja-JP" sz="1300">
              <a:latin typeface="ＭＳ ゴシック" pitchFamily="49" charset="-128"/>
              <a:ea typeface="ＭＳ ゴシック" pitchFamily="49" charset="-128"/>
            </a:rPr>
            <a:t>0.5</a:t>
          </a:r>
          <a:r>
            <a:rPr kumimoji="1" lang="ja-JP" altLang="en-US" sz="1300">
              <a:latin typeface="ＭＳ ゴシック" pitchFamily="49" charset="-128"/>
              <a:ea typeface="ＭＳ ゴシック" pitchFamily="49" charset="-128"/>
            </a:rPr>
            <a:t>ポイント改善したが、指標算定に用いる３カ年平均では、</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ポイント改善し</a:t>
          </a:r>
          <a:r>
            <a:rPr kumimoji="1" lang="en-US" altLang="ja-JP" sz="1300">
              <a:latin typeface="ＭＳ ゴシック" pitchFamily="49" charset="-128"/>
              <a:ea typeface="ＭＳ ゴシック" pitchFamily="49" charset="-128"/>
            </a:rPr>
            <a:t>10.9%</a:t>
          </a:r>
          <a:r>
            <a:rPr kumimoji="1" lang="ja-JP" altLang="en-US" sz="1300">
              <a:latin typeface="ＭＳ ゴシック" pitchFamily="49" charset="-128"/>
              <a:ea typeface="ＭＳ ゴシック" pitchFamily="49" charset="-128"/>
            </a:rPr>
            <a:t>となっている。</a:t>
          </a:r>
        </a:p>
        <a:p>
          <a:r>
            <a:rPr kumimoji="1" lang="ja-JP" altLang="en-US" sz="1300">
              <a:latin typeface="ＭＳ ゴシック" pitchFamily="49" charset="-128"/>
              <a:ea typeface="ＭＳ ゴシック" pitchFamily="49" charset="-128"/>
            </a:rPr>
            <a:t>  実質公債費比率は、類似団体、全国平均を上回っており、行政改革と財政構造健全化を推し進め、改善を図る必要がある。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一般会計等の市債残高の状況は、治水対策関連工事に係る防災・減災・国土強靭化緊急対策事業債などが増加する一方で、災害復旧債や臨時財政対策債が減少した影響により、新規発行額は</a:t>
          </a:r>
          <a:r>
            <a:rPr kumimoji="1" lang="en-US" altLang="ja-JP" sz="1300">
              <a:latin typeface="ＭＳ ゴシック" pitchFamily="49" charset="-128"/>
              <a:ea typeface="ＭＳ ゴシック" pitchFamily="49" charset="-128"/>
            </a:rPr>
            <a:t>60</a:t>
          </a:r>
          <a:r>
            <a:rPr kumimoji="1" lang="ja-JP" altLang="en-US" sz="1300">
              <a:latin typeface="ＭＳ ゴシック" pitchFamily="49" charset="-128"/>
              <a:ea typeface="ＭＳ ゴシック" pitchFamily="49" charset="-128"/>
            </a:rPr>
            <a:t>百万円の減となった。任意繰上償還</a:t>
          </a:r>
          <a:r>
            <a:rPr kumimoji="1" lang="en-US" altLang="ja-JP" sz="1300">
              <a:latin typeface="ＭＳ ゴシック" pitchFamily="49" charset="-128"/>
              <a:ea typeface="ＭＳ ゴシック" pitchFamily="49" charset="-128"/>
            </a:rPr>
            <a:t>508</a:t>
          </a:r>
          <a:r>
            <a:rPr kumimoji="1" lang="ja-JP" altLang="en-US" sz="1300">
              <a:latin typeface="ＭＳ ゴシック" pitchFamily="49" charset="-128"/>
              <a:ea typeface="ＭＳ ゴシック" pitchFamily="49" charset="-128"/>
            </a:rPr>
            <a:t>百万円や定期償還の進捗により、残高は</a:t>
          </a:r>
          <a:r>
            <a:rPr kumimoji="1" lang="en-US" altLang="ja-JP" sz="1300">
              <a:latin typeface="ＭＳ ゴシック" pitchFamily="49" charset="-128"/>
              <a:ea typeface="ＭＳ ゴシック" pitchFamily="49" charset="-128"/>
            </a:rPr>
            <a:t>494</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87</a:t>
          </a:r>
          <a:r>
            <a:rPr kumimoji="1" lang="ja-JP" altLang="en-US" sz="1300">
              <a:latin typeface="ＭＳ ゴシック" pitchFamily="49" charset="-128"/>
              <a:ea typeface="ＭＳ ゴシック" pitchFamily="49" charset="-128"/>
            </a:rPr>
            <a:t>百万円で前年度と比べて</a:t>
          </a:r>
          <a:r>
            <a:rPr kumimoji="1" lang="en-US" altLang="ja-JP" sz="1300">
              <a:latin typeface="ＭＳ ゴシック" pitchFamily="49" charset="-128"/>
              <a:ea typeface="ＭＳ ゴシック" pitchFamily="49" charset="-128"/>
            </a:rPr>
            <a:t>807</a:t>
          </a:r>
          <a:r>
            <a:rPr kumimoji="1" lang="ja-JP" altLang="en-US" sz="1300">
              <a:latin typeface="ＭＳ ゴシック" pitchFamily="49" charset="-128"/>
              <a:ea typeface="ＭＳ ゴシック" pitchFamily="49" charset="-128"/>
            </a:rPr>
            <a:t>百万円減少している。</a:t>
          </a:r>
        </a:p>
        <a:p>
          <a:r>
            <a:rPr kumimoji="1" lang="ja-JP" altLang="en-US" sz="1300">
              <a:latin typeface="ＭＳ ゴシック" pitchFamily="49" charset="-128"/>
              <a:ea typeface="ＭＳ ゴシック" pitchFamily="49" charset="-128"/>
            </a:rPr>
            <a:t>　 公営企業債等の残高は</a:t>
          </a:r>
          <a:r>
            <a:rPr kumimoji="1" lang="en-US" altLang="ja-JP" sz="1300">
              <a:latin typeface="ＭＳ ゴシック" pitchFamily="49" charset="-128"/>
              <a:ea typeface="ＭＳ ゴシック" pitchFamily="49" charset="-128"/>
            </a:rPr>
            <a:t>425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42</a:t>
          </a:r>
          <a:r>
            <a:rPr kumimoji="1" lang="ja-JP" altLang="en-US" sz="1300">
              <a:latin typeface="ＭＳ ゴシック" pitchFamily="49" charset="-128"/>
              <a:ea typeface="ＭＳ ゴシック" pitchFamily="49" charset="-128"/>
            </a:rPr>
            <a:t>百万円で前年度と比べて</a:t>
          </a:r>
          <a:r>
            <a:rPr kumimoji="1" lang="en-US" altLang="ja-JP" sz="1300">
              <a:latin typeface="ＭＳ ゴシック" pitchFamily="49" charset="-128"/>
              <a:ea typeface="ＭＳ ゴシック" pitchFamily="49" charset="-128"/>
            </a:rPr>
            <a:t>524</a:t>
          </a:r>
          <a:r>
            <a:rPr kumimoji="1" lang="ja-JP" altLang="en-US" sz="1300">
              <a:latin typeface="ＭＳ ゴシック" pitchFamily="49" charset="-128"/>
              <a:ea typeface="ＭＳ ゴシック" pitchFamily="49" charset="-128"/>
            </a:rPr>
            <a:t>百万円減少し、指標算定上の一般会計からの公営企業債等繰入見込額は</a:t>
          </a:r>
          <a:r>
            <a:rPr kumimoji="1" lang="en-US" altLang="ja-JP" sz="1300">
              <a:latin typeface="ＭＳ ゴシック" pitchFamily="49" charset="-128"/>
              <a:ea typeface="ＭＳ ゴシック" pitchFamily="49" charset="-128"/>
            </a:rPr>
            <a:t>967</a:t>
          </a:r>
          <a:r>
            <a:rPr kumimoji="1" lang="ja-JP" altLang="en-US" sz="1300">
              <a:latin typeface="ＭＳ ゴシック" pitchFamily="49" charset="-128"/>
              <a:ea typeface="ＭＳ ゴシック" pitchFamily="49" charset="-128"/>
            </a:rPr>
            <a:t>百万円の減少となっている。</a:t>
          </a:r>
        </a:p>
        <a:p>
          <a:r>
            <a:rPr kumimoji="1" lang="ja-JP" altLang="en-US" sz="1300">
              <a:latin typeface="ＭＳ ゴシック" pitchFamily="49" charset="-128"/>
              <a:ea typeface="ＭＳ ゴシック" pitchFamily="49" charset="-128"/>
            </a:rPr>
            <a:t>   また、将来負担額から控除する充当可能財源等（基金、特定歳入、基準財政需要額算入見込額）の合計は</a:t>
          </a:r>
          <a:r>
            <a:rPr kumimoji="1" lang="en-US" altLang="ja-JP" sz="1300">
              <a:latin typeface="ＭＳ ゴシック" pitchFamily="49" charset="-128"/>
              <a:ea typeface="ＭＳ ゴシック" pitchFamily="49" charset="-128"/>
            </a:rPr>
            <a:t>198</a:t>
          </a:r>
          <a:r>
            <a:rPr kumimoji="1" lang="ja-JP" altLang="en-US" sz="1300">
              <a:latin typeface="ＭＳ ゴシック" pitchFamily="49" charset="-128"/>
              <a:ea typeface="ＭＳ ゴシック" pitchFamily="49" charset="-128"/>
            </a:rPr>
            <a:t>百万の増加となっている。</a:t>
          </a:r>
        </a:p>
        <a:p>
          <a:r>
            <a:rPr kumimoji="1" lang="ja-JP" altLang="en-US" sz="1300">
              <a:latin typeface="ＭＳ ゴシック" pitchFamily="49" charset="-128"/>
              <a:ea typeface="ＭＳ ゴシック" pitchFamily="49" charset="-128"/>
            </a:rPr>
            <a:t>　 こうした状況を反映し、実質的な将来負担額は</a:t>
          </a:r>
          <a:r>
            <a:rPr kumimoji="1" lang="en-US" altLang="ja-JP" sz="1300">
              <a:latin typeface="ＭＳ ゴシック" pitchFamily="49" charset="-128"/>
              <a:ea typeface="ＭＳ ゴシック" pitchFamily="49" charset="-128"/>
            </a:rPr>
            <a:t>2,406</a:t>
          </a:r>
          <a:r>
            <a:rPr kumimoji="1" lang="ja-JP" altLang="en-US" sz="1300">
              <a:latin typeface="ＭＳ ゴシック" pitchFamily="49" charset="-128"/>
              <a:ea typeface="ＭＳ ゴシック" pitchFamily="49" charset="-128"/>
            </a:rPr>
            <a:t>百万円の減少となったことから、将来負担比率は前年度比で</a:t>
          </a:r>
          <a:r>
            <a:rPr kumimoji="1" lang="en-US" altLang="ja-JP" sz="1300">
              <a:latin typeface="ＭＳ ゴシック" pitchFamily="49" charset="-128"/>
              <a:ea typeface="ＭＳ ゴシック" pitchFamily="49" charset="-128"/>
            </a:rPr>
            <a:t>12.9</a:t>
          </a:r>
          <a:r>
            <a:rPr kumimoji="1" lang="ja-JP" altLang="en-US" sz="1300">
              <a:latin typeface="ＭＳ ゴシック" pitchFamily="49" charset="-128"/>
              <a:ea typeface="ＭＳ ゴシック" pitchFamily="49" charset="-128"/>
            </a:rPr>
            <a:t>ポイント改善し、</a:t>
          </a:r>
          <a:r>
            <a:rPr kumimoji="1" lang="en-US" altLang="ja-JP" sz="1300">
              <a:latin typeface="ＭＳ ゴシック" pitchFamily="49" charset="-128"/>
              <a:ea typeface="ＭＳ ゴシック" pitchFamily="49" charset="-128"/>
            </a:rPr>
            <a:t>51.8%</a:t>
          </a:r>
          <a:r>
            <a:rPr kumimoji="1" lang="ja-JP" altLang="en-US" sz="1300">
              <a:latin typeface="ＭＳ ゴシック" pitchFamily="49" charset="-128"/>
              <a:ea typeface="ＭＳ ゴシック" pitchFamily="49" charset="-128"/>
            </a:rPr>
            <a:t>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京都府福知山市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百万円を取り崩し各種事業の財源としている。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百万円を積立てたほか、地域振興基金に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百万円、公共施設等総合管理基金に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百万円、第三セクター等改革推進債償還基金に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百万円、令和元年度に新設した福知山鉄道館ポッポランド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仮称）整備事業等浅田基金に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百万円の積立などを行い、基金残高は総額は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令和元年度基金残高は、前年度に比べると増加したものの、中期財政見通しでは、基金全体の残高は、令和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年度以降減少すると見込んでおり、基金の使途の明確化や活用事業の厳選を進め、将来の財政需要に備えるため適正な基金残高の確保に努めたい。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安心・安全で快適に暮らせる生活基盤、防災基盤の整備や子どもから高齢者まで健やかに暮らせるまちづくり、地域の特色を活かしたにぎわいのあるまちづくりなどの各種事業の推進に活用する。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特定目的基金については、地域振興基金、過疎地域自立促進基金、企業誘致促進基金、公共施設等総合管理基金、ふるさと納税基金などを積極的に活用したことから、令和元年度末残高は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中期財政見通しでは、基金全体の残高は令和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減少するものと見込んでおり、基金の使途の明確化や活用事業の厳選を進め、市域の均衡ある発展や少子高齢化、人口減少による様々な行政課題、地域課題に対応するため、適正な基金残高の確保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財政調整基金は、令和元年度において取り崩していない。一方、平成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百万円を積立てており、令和元年度末残高は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財政調整基金の残高は、行政改革及び財政構造健全化指針の方針において、令和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連年災害前の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億円（財政調整基金、減債基金の合計残高）に回復させることを目標としており、災害など不測の財政需要に対応できるよう、適正な基金残高の確保に努めたい。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減債基金は、市債の繰上償還を積極的に進めてきたことにより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百万円積立てているため、令和元年度末残高は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減債基金の残高は、行政改革及び財政構造健全化指針の方針において、令和２年度までに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連年災害前の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億円（財政調整基金、減債基金の合計残高）に回復させることを目標としており、今後も適正な基金残高の確保に努めるとともに、基金を活用し繰上償還を行うなど公債費の縮減に活用を図りたい。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0F6D0B7-C0F7-4DE5-9327-5C061186A4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EAB3FFA-9009-49AE-803A-E376ECAD73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7CB7CDE-3F37-438C-8275-CBAFBA79982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C73ED0D-2E9F-45B5-9D17-BBEBFE1D47C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07069F4-31D0-4379-BEA4-EBC26A17137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655924B-9A6B-4F40-9FEF-DFBB4825FC6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BEEB994-25FA-43AB-AEA1-E391FFB84B3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B2F0751-0AF2-4800-A143-086F5EBC58D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1A620C8-E855-4EB9-AD4C-79F795860CF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1429D1D-2776-48FE-8825-655FE7232DC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94CF244-361F-4D63-9DB0-027B4BE7647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98CB1C8-A263-4671-8D22-B0B7D7A0745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6C70C60-11C5-4833-AD70-7741FAA898E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C02FFB9-DB8C-4A1E-99E5-7C243863483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80F04BD-954C-432E-9415-43570A5505B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D622EB0-7823-49C0-A906-746FBEE0582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BB93703-A1DF-47EF-B4BA-E09C44798BA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4B868D3-685A-4579-A84D-7BF80513FEE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7431C42-FFD6-4B2E-8471-0A0D259DC1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3CB593A-4E4D-4513-864C-7099979CB3C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825AD7B-3CE6-4066-A9FD-CDDFB28D8C7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EBF4E31-63C2-450F-8159-17AFD108B29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B3CBC65-ACF3-44B3-B955-9E4DFDE2326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2F4AE38-94E8-4D18-991F-3FBBE88300E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280E9B2-656B-4D8B-94AD-5EF97413DB9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5F615C8-8AA6-4FEE-ABA5-99BE6D27B3C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1A4E7BF-8567-4055-9FB0-E75BF1E827E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9ABAEBC-02FB-4452-9EE9-DF5D849520C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15CD5C6-A157-4E88-B032-B2EAC71FA12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AF1B1E5-19F6-4D87-8E2B-EDE3448EA42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5135F5B-06C9-4F5C-A15B-78C9B364828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C08BD532-0FBD-439C-A2B8-DA20ABE7EFE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F36456A-0366-4333-B4CA-8616E63EA11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767A6A4-02D9-4553-99F1-20F214F78AB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3E9ED92-81EA-49A1-A498-6ED741C17F8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BFB0D4A-504D-4D13-9067-BB886B57916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E7CC38E2-4987-44C8-B008-7173FF0604D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A45F095-097A-4B9C-8A88-C9BD748991D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1C0D3C2-8AE3-470D-901D-05BAFB65BE0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7745B02-E9E2-46E6-8242-388F836D94C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F2E2705-F994-4CC4-9AEB-45402E64875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9E3FA42-2D47-4579-89FB-3E4BD76FAA3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4E8083C-BD69-4BEB-8031-2F9D82A9F55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87A0D0D-2B02-4727-90F1-F15631084A4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C1E16A2-F6D1-4C29-AA2C-4DDBAC7927E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0203705-E752-4EEC-B6B3-DF339E94F47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D52EA7C-EA3A-4A12-8AE6-D5D3D03BF05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類似団体に比して減価償却率は高くなっており、類似団体よりも老朽化した資産を多く抱えている。一方で、平成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年度に策定した公共施設マネジメント計画において公共施設等の延べ床面積を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％削減を目標に掲げ、老朽化した施設の集約化・複合化や除却を進めているため、今後の伸びは抑えられていくと考える。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5540866-CC7D-4A9C-A141-3894533B8AA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77360A8-13F8-4616-9E76-F5FEEAC8B10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AF0D26D-9258-48D9-AC66-00153972CB7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AA808D2C-07AF-438F-B485-62466194199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38EDEAE-C5DC-4742-8CFF-85954BD1EE9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8A9202F-8D34-401E-AB91-DA93F9999A6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5A5FAA6A-FC52-4029-BD91-F6659C0AF33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BF6E0FD-D8F7-41CB-A640-68D79B4FB36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328EF5CD-46A4-4495-B5DD-0E9E4207BD8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189D028B-D0B0-4830-8566-CC79572A43F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BA70513B-3840-4D93-AB1B-5FBEE25D665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C2DBBE01-CCBA-4259-B770-D5AB726E3B3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93A2183B-0612-4E3F-9178-5610077D7F3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019C9AF-5733-4CA2-B682-94E4856BD89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5F1273D6-5C25-4528-996B-2088F9C24C8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85C0F5C-2CCA-42B8-9C5A-C36675C898D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5C74A97-370A-4148-B295-7D7EA7B69AB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CEBC406-E71F-4823-B793-1ABA3C45DFB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a:extLst>
            <a:ext uri="{FF2B5EF4-FFF2-40B4-BE49-F238E27FC236}">
              <a16:creationId xmlns:a16="http://schemas.microsoft.com/office/drawing/2014/main" id="{6D51DE05-2B6B-4E69-AE78-DDD96C49C7DD}"/>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a:extLst>
            <a:ext uri="{FF2B5EF4-FFF2-40B4-BE49-F238E27FC236}">
              <a16:creationId xmlns:a16="http://schemas.microsoft.com/office/drawing/2014/main" id="{AF7923F3-E150-4606-B139-477F111D3C42}"/>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a:extLst>
            <a:ext uri="{FF2B5EF4-FFF2-40B4-BE49-F238E27FC236}">
              <a16:creationId xmlns:a16="http://schemas.microsoft.com/office/drawing/2014/main" id="{BA87BD47-B95A-4F11-B078-833654CF5DED}"/>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a:extLst>
            <a:ext uri="{FF2B5EF4-FFF2-40B4-BE49-F238E27FC236}">
              <a16:creationId xmlns:a16="http://schemas.microsoft.com/office/drawing/2014/main" id="{6EFB7ED8-487F-4E71-9257-B39237664218}"/>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a:extLst>
            <a:ext uri="{FF2B5EF4-FFF2-40B4-BE49-F238E27FC236}">
              <a16:creationId xmlns:a16="http://schemas.microsoft.com/office/drawing/2014/main" id="{0BFD34B0-5A2B-4FC4-B5F4-7ABCD530B133}"/>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a:extLst>
            <a:ext uri="{FF2B5EF4-FFF2-40B4-BE49-F238E27FC236}">
              <a16:creationId xmlns:a16="http://schemas.microsoft.com/office/drawing/2014/main" id="{939A1843-37DD-4CEC-BCF6-49D97E04FF36}"/>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a:extLst>
            <a:ext uri="{FF2B5EF4-FFF2-40B4-BE49-F238E27FC236}">
              <a16:creationId xmlns:a16="http://schemas.microsoft.com/office/drawing/2014/main" id="{9D75CD99-DD02-458F-9BF6-FEB4182F9C61}"/>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a:extLst>
            <a:ext uri="{FF2B5EF4-FFF2-40B4-BE49-F238E27FC236}">
              <a16:creationId xmlns:a16="http://schemas.microsoft.com/office/drawing/2014/main" id="{FFCBAA1E-BF75-4D93-BAF2-9E0A60832895}"/>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a:extLst>
            <a:ext uri="{FF2B5EF4-FFF2-40B4-BE49-F238E27FC236}">
              <a16:creationId xmlns:a16="http://schemas.microsoft.com/office/drawing/2014/main" id="{26841A01-08F5-4FC8-BA4D-6851F39560C7}"/>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a:extLst>
            <a:ext uri="{FF2B5EF4-FFF2-40B4-BE49-F238E27FC236}">
              <a16:creationId xmlns:a16="http://schemas.microsoft.com/office/drawing/2014/main" id="{FD109AD2-CCCC-4494-A620-D9693C1ABB44}"/>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a:extLst>
            <a:ext uri="{FF2B5EF4-FFF2-40B4-BE49-F238E27FC236}">
              <a16:creationId xmlns:a16="http://schemas.microsoft.com/office/drawing/2014/main" id="{0558FB27-B711-4A30-8D52-1DC0B9F6ABEF}"/>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1A23614-A43A-44B2-82DF-C2BB3CF8CE9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D81641F-3B50-420F-9919-8730373BCE4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C4FE8E7-6EC2-4C79-9DF1-65282D76735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B9A88E9-7A32-49FE-9C1A-9B4D456795D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DB4A636-0EE6-4181-AA19-9566B40D4DB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48169</xdr:rowOff>
    </xdr:from>
    <xdr:to>
      <xdr:col>19</xdr:col>
      <xdr:colOff>187325</xdr:colOff>
      <xdr:row>30</xdr:row>
      <xdr:rowOff>149769</xdr:rowOff>
    </xdr:to>
    <xdr:sp macro="" textlink="">
      <xdr:nvSpPr>
        <xdr:cNvPr id="83" name="楕円 82">
          <a:extLst>
            <a:ext uri="{FF2B5EF4-FFF2-40B4-BE49-F238E27FC236}">
              <a16:creationId xmlns:a16="http://schemas.microsoft.com/office/drawing/2014/main" id="{0E32EF5F-620E-4638-A395-95F91CCF193D}"/>
            </a:ext>
          </a:extLst>
        </xdr:cNvPr>
        <xdr:cNvSpPr/>
      </xdr:nvSpPr>
      <xdr:spPr>
        <a:xfrm>
          <a:off x="4000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4" name="楕円 83">
          <a:extLst>
            <a:ext uri="{FF2B5EF4-FFF2-40B4-BE49-F238E27FC236}">
              <a16:creationId xmlns:a16="http://schemas.microsoft.com/office/drawing/2014/main" id="{96503252-BBD9-4E64-A5E0-94FCF0209D6D}"/>
            </a:ext>
          </a:extLst>
        </xdr:cNvPr>
        <xdr:cNvSpPr/>
      </xdr:nvSpPr>
      <xdr:spPr>
        <a:xfrm>
          <a:off x="3238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58874</xdr:rowOff>
    </xdr:from>
    <xdr:to>
      <xdr:col>19</xdr:col>
      <xdr:colOff>136525</xdr:colOff>
      <xdr:row>30</xdr:row>
      <xdr:rowOff>98969</xdr:rowOff>
    </xdr:to>
    <xdr:cxnSp macro="">
      <xdr:nvCxnSpPr>
        <xdr:cNvPr id="85" name="直線コネクタ 84">
          <a:extLst>
            <a:ext uri="{FF2B5EF4-FFF2-40B4-BE49-F238E27FC236}">
              <a16:creationId xmlns:a16="http://schemas.microsoft.com/office/drawing/2014/main" id="{9DFE0B93-9994-4F01-9532-C18B3FCA13F5}"/>
            </a:ext>
          </a:extLst>
        </xdr:cNvPr>
        <xdr:cNvCxnSpPr/>
      </xdr:nvCxnSpPr>
      <xdr:spPr>
        <a:xfrm>
          <a:off x="3289300" y="597389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154849</xdr:rowOff>
    </xdr:from>
    <xdr:to>
      <xdr:col>11</xdr:col>
      <xdr:colOff>187325</xdr:colOff>
      <xdr:row>30</xdr:row>
      <xdr:rowOff>84999</xdr:rowOff>
    </xdr:to>
    <xdr:sp macro="" textlink="">
      <xdr:nvSpPr>
        <xdr:cNvPr id="86" name="楕円 85">
          <a:extLst>
            <a:ext uri="{FF2B5EF4-FFF2-40B4-BE49-F238E27FC236}">
              <a16:creationId xmlns:a16="http://schemas.microsoft.com/office/drawing/2014/main" id="{BE16E0D3-A1B2-4BD1-AE43-AAE619537FB3}"/>
            </a:ext>
          </a:extLst>
        </xdr:cNvPr>
        <xdr:cNvSpPr/>
      </xdr:nvSpPr>
      <xdr:spPr>
        <a:xfrm>
          <a:off x="2476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34199</xdr:rowOff>
    </xdr:from>
    <xdr:to>
      <xdr:col>15</xdr:col>
      <xdr:colOff>136525</xdr:colOff>
      <xdr:row>30</xdr:row>
      <xdr:rowOff>58874</xdr:rowOff>
    </xdr:to>
    <xdr:cxnSp macro="">
      <xdr:nvCxnSpPr>
        <xdr:cNvPr id="87" name="直線コネクタ 86">
          <a:extLst>
            <a:ext uri="{FF2B5EF4-FFF2-40B4-BE49-F238E27FC236}">
              <a16:creationId xmlns:a16="http://schemas.microsoft.com/office/drawing/2014/main" id="{979595A5-CFA6-4C2C-A0E0-12BF0186897D}"/>
            </a:ext>
          </a:extLst>
        </xdr:cNvPr>
        <xdr:cNvCxnSpPr/>
      </xdr:nvCxnSpPr>
      <xdr:spPr>
        <a:xfrm>
          <a:off x="2527300" y="594922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88" name="n_1aveValue有形固定資産減価償却率">
          <a:extLst>
            <a:ext uri="{FF2B5EF4-FFF2-40B4-BE49-F238E27FC236}">
              <a16:creationId xmlns:a16="http://schemas.microsoft.com/office/drawing/2014/main" id="{A5F00950-CB4A-4681-ADA3-F0729022BC87}"/>
            </a:ext>
          </a:extLst>
        </xdr:cNvPr>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89" name="n_2aveValue有形固定資産減価償却率">
          <a:extLst>
            <a:ext uri="{FF2B5EF4-FFF2-40B4-BE49-F238E27FC236}">
              <a16:creationId xmlns:a16="http://schemas.microsoft.com/office/drawing/2014/main" id="{3E0742EF-CFE0-4990-BD4A-3E274A5A2F2E}"/>
            </a:ext>
          </a:extLst>
        </xdr:cNvPr>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0" name="n_3aveValue有形固定資産減価償却率">
          <a:extLst>
            <a:ext uri="{FF2B5EF4-FFF2-40B4-BE49-F238E27FC236}">
              <a16:creationId xmlns:a16="http://schemas.microsoft.com/office/drawing/2014/main" id="{EC26BEFE-B7A5-4142-82C0-32F16B0C3211}"/>
            </a:ext>
          </a:extLst>
        </xdr:cNvPr>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1" name="n_4aveValue有形固定資産減価償却率">
          <a:extLst>
            <a:ext uri="{FF2B5EF4-FFF2-40B4-BE49-F238E27FC236}">
              <a16:creationId xmlns:a16="http://schemas.microsoft.com/office/drawing/2014/main" id="{6DE259B1-416E-4256-A971-D65ADEFA640D}"/>
            </a:ext>
          </a:extLst>
        </xdr:cNvPr>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140896</xdr:rowOff>
    </xdr:from>
    <xdr:ext cx="405111" cy="259045"/>
    <xdr:sp macro="" textlink="">
      <xdr:nvSpPr>
        <xdr:cNvPr id="92" name="n_1mainValue有形固定資産減価償却率">
          <a:extLst>
            <a:ext uri="{FF2B5EF4-FFF2-40B4-BE49-F238E27FC236}">
              <a16:creationId xmlns:a16="http://schemas.microsoft.com/office/drawing/2014/main" id="{D13B7CE8-CB4A-45C5-8FD8-B564B15A1727}"/>
            </a:ext>
          </a:extLst>
        </xdr:cNvPr>
        <xdr:cNvSpPr txBox="1"/>
      </xdr:nvSpPr>
      <xdr:spPr>
        <a:xfrm>
          <a:off x="38360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93" name="n_2mainValue有形固定資産減価償却率">
          <a:extLst>
            <a:ext uri="{FF2B5EF4-FFF2-40B4-BE49-F238E27FC236}">
              <a16:creationId xmlns:a16="http://schemas.microsoft.com/office/drawing/2014/main" id="{D4D8B720-5F6E-427E-8DBF-EE0B30909FE5}"/>
            </a:ext>
          </a:extLst>
        </xdr:cNvPr>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76126</xdr:rowOff>
    </xdr:from>
    <xdr:ext cx="405111" cy="259045"/>
    <xdr:sp macro="" textlink="">
      <xdr:nvSpPr>
        <xdr:cNvPr id="94" name="n_3mainValue有形固定資産減価償却率">
          <a:extLst>
            <a:ext uri="{FF2B5EF4-FFF2-40B4-BE49-F238E27FC236}">
              <a16:creationId xmlns:a16="http://schemas.microsoft.com/office/drawing/2014/main" id="{D02A5408-DA39-4C04-BB24-AEB590252752}"/>
            </a:ext>
          </a:extLst>
        </xdr:cNvPr>
        <xdr:cNvSpPr txBox="1"/>
      </xdr:nvSpPr>
      <xdr:spPr>
        <a:xfrm>
          <a:off x="23247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E7AA218C-4764-44BC-A78E-48D39F08469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B2F2A7D7-D1EB-4647-BA8F-8CB5E5848F2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AB6AAE5E-1D7C-4475-9C09-46823A7B951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5EF68E77-36C3-4B6E-B3B4-70E07D3D36D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AEE5B1F8-0AD6-4326-9827-8ECA019A8E7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F2B58202-1EF7-4E81-8C6C-9E12E8EFEDC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9C5737CE-ACBC-4383-9F50-B7459B0D164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2C0D4CFD-1F44-4FF6-8D8A-90AAB44D24B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863C91A7-CC6E-42F5-BFDE-852A56780B1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1A3C5978-0A01-4487-A825-76D7794FF4F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55C15465-9F79-4C5D-860E-DDDCE4C27DA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C7CE9CC4-726A-47CB-9FE1-4B5DF4ECA88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8426ACB1-4D49-41C9-84CB-D98D02F7681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に比べ高い水準となっている。これは、市債残高による将来負担額が類似団体に比べ多いことに加え、普通交付税の合併特例加算の段階的縮減等による一般財源の減少と経常経費一般財源の増加傾向が影響したものと考えている。低下傾向にある要因としては、市債の新規発行の抑制、一部繰上償還などにより市債残高が減少したこと、また交付税算入率の高い市債発行に努めたことや充当可能基金が増加したことが影響したと考え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DAD573F0-3E30-43A7-A1BD-A8EC2AD6A6E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175EE9D3-6B65-43D5-B888-FADAB1381B0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91B16410-C6AA-4003-BAF7-E06973BC735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331813DC-BDD2-4E5A-AA46-6A9C9D62762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AC7AC549-601D-49C0-8C93-6CC85DE0495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2E025B3-778A-46C5-8EA9-79799AEDAF5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98EE5851-A2D5-4BB2-8593-FD42C5CF2D8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D4564077-0CB1-4E90-BD5B-0A2E9BBD3C5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A4774F13-240C-43E0-B872-00AD98C6383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A9B2D0FF-0747-4BA0-85DF-6F7C6AE84AD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4469FEB7-5E79-4791-BC14-67440C57067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90A1A527-C9C0-4206-B38C-1F79ABB4143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A1DAFD29-5A82-4440-ABDC-C49814C908D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6678E9A8-A5B3-46E3-9F5C-1EF75980643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4AAA280A-12B2-4DED-8FF6-0321ED8E378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3" name="直線コネクタ 122">
          <a:extLst>
            <a:ext uri="{FF2B5EF4-FFF2-40B4-BE49-F238E27FC236}">
              <a16:creationId xmlns:a16="http://schemas.microsoft.com/office/drawing/2014/main" id="{F84014CF-B644-4536-A35C-4A635981E80A}"/>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4" name="債務償還比率最小値テキスト">
          <a:extLst>
            <a:ext uri="{FF2B5EF4-FFF2-40B4-BE49-F238E27FC236}">
              <a16:creationId xmlns:a16="http://schemas.microsoft.com/office/drawing/2014/main" id="{246AB24F-6B39-46A7-BD11-2DBFB7A10C4E}"/>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5" name="直線コネクタ 124">
          <a:extLst>
            <a:ext uri="{FF2B5EF4-FFF2-40B4-BE49-F238E27FC236}">
              <a16:creationId xmlns:a16="http://schemas.microsoft.com/office/drawing/2014/main" id="{ADDD51F9-3182-4593-8510-D7168E7507D4}"/>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D7C7C4B1-FE23-4C0B-B5A6-A147924D93E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C5206165-2E38-4622-A574-5C327A3061B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28" name="債務償還比率平均値テキスト">
          <a:extLst>
            <a:ext uri="{FF2B5EF4-FFF2-40B4-BE49-F238E27FC236}">
              <a16:creationId xmlns:a16="http://schemas.microsoft.com/office/drawing/2014/main" id="{F8588CE2-287E-4094-AE8C-0E686384C57E}"/>
            </a:ext>
          </a:extLst>
        </xdr:cNvPr>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29" name="フローチャート: 判断 128">
          <a:extLst>
            <a:ext uri="{FF2B5EF4-FFF2-40B4-BE49-F238E27FC236}">
              <a16:creationId xmlns:a16="http://schemas.microsoft.com/office/drawing/2014/main" id="{8E79BB00-CA89-4DD3-A201-F0BCE1747282}"/>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0" name="フローチャート: 判断 129">
          <a:extLst>
            <a:ext uri="{FF2B5EF4-FFF2-40B4-BE49-F238E27FC236}">
              <a16:creationId xmlns:a16="http://schemas.microsoft.com/office/drawing/2014/main" id="{610C3C63-B909-44BF-A36C-EB66E7133550}"/>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1" name="フローチャート: 判断 130">
          <a:extLst>
            <a:ext uri="{FF2B5EF4-FFF2-40B4-BE49-F238E27FC236}">
              <a16:creationId xmlns:a16="http://schemas.microsoft.com/office/drawing/2014/main" id="{95855E7B-EC56-4C34-A43A-186430548EEC}"/>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2" name="フローチャート: 判断 131">
          <a:extLst>
            <a:ext uri="{FF2B5EF4-FFF2-40B4-BE49-F238E27FC236}">
              <a16:creationId xmlns:a16="http://schemas.microsoft.com/office/drawing/2014/main" id="{602DAFD9-5549-414D-8A04-7546855A613E}"/>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3" name="フローチャート: 判断 132">
          <a:extLst>
            <a:ext uri="{FF2B5EF4-FFF2-40B4-BE49-F238E27FC236}">
              <a16:creationId xmlns:a16="http://schemas.microsoft.com/office/drawing/2014/main" id="{D9F1F2F8-9C84-4DD3-B55A-4F3615BC3739}"/>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63022E85-BDE0-4D21-BC49-0FE67065E85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68EE411-DDC5-4380-83A4-37E2970B3F8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4BB1DCD-3DE7-41BB-B510-4E1127FD3EC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F3F37C1-81B9-45AA-98EC-F75BADB32FE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4924680-217A-4490-B3B5-93CBE27440B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69264</xdr:rowOff>
    </xdr:from>
    <xdr:to>
      <xdr:col>76</xdr:col>
      <xdr:colOff>73025</xdr:colOff>
      <xdr:row>31</xdr:row>
      <xdr:rowOff>170864</xdr:rowOff>
    </xdr:to>
    <xdr:sp macro="" textlink="">
      <xdr:nvSpPr>
        <xdr:cNvPr id="139" name="楕円 138">
          <a:extLst>
            <a:ext uri="{FF2B5EF4-FFF2-40B4-BE49-F238E27FC236}">
              <a16:creationId xmlns:a16="http://schemas.microsoft.com/office/drawing/2014/main" id="{3EFA5FFE-1154-4C25-9C95-DEE86AB3A4B5}"/>
            </a:ext>
          </a:extLst>
        </xdr:cNvPr>
        <xdr:cNvSpPr/>
      </xdr:nvSpPr>
      <xdr:spPr>
        <a:xfrm>
          <a:off x="14744700" y="61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47691</xdr:rowOff>
    </xdr:from>
    <xdr:ext cx="469744" cy="259045"/>
    <xdr:sp macro="" textlink="">
      <xdr:nvSpPr>
        <xdr:cNvPr id="140" name="債務償還比率該当値テキスト">
          <a:extLst>
            <a:ext uri="{FF2B5EF4-FFF2-40B4-BE49-F238E27FC236}">
              <a16:creationId xmlns:a16="http://schemas.microsoft.com/office/drawing/2014/main" id="{BE048E1E-7495-4A6C-9715-2D960FF90253}"/>
            </a:ext>
          </a:extLst>
        </xdr:cNvPr>
        <xdr:cNvSpPr txBox="1"/>
      </xdr:nvSpPr>
      <xdr:spPr>
        <a:xfrm>
          <a:off x="14846300" y="613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141471</xdr:rowOff>
    </xdr:from>
    <xdr:to>
      <xdr:col>72</xdr:col>
      <xdr:colOff>123825</xdr:colOff>
      <xdr:row>32</xdr:row>
      <xdr:rowOff>71621</xdr:rowOff>
    </xdr:to>
    <xdr:sp macro="" textlink="">
      <xdr:nvSpPr>
        <xdr:cNvPr id="141" name="楕円 140">
          <a:extLst>
            <a:ext uri="{FF2B5EF4-FFF2-40B4-BE49-F238E27FC236}">
              <a16:creationId xmlns:a16="http://schemas.microsoft.com/office/drawing/2014/main" id="{94B3E624-9F65-45D9-90EE-5D7952D5B176}"/>
            </a:ext>
          </a:extLst>
        </xdr:cNvPr>
        <xdr:cNvSpPr/>
      </xdr:nvSpPr>
      <xdr:spPr>
        <a:xfrm>
          <a:off x="14033500" y="62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120064</xdr:rowOff>
    </xdr:from>
    <xdr:to>
      <xdr:col>76</xdr:col>
      <xdr:colOff>22225</xdr:colOff>
      <xdr:row>32</xdr:row>
      <xdr:rowOff>20821</xdr:rowOff>
    </xdr:to>
    <xdr:cxnSp macro="">
      <xdr:nvCxnSpPr>
        <xdr:cNvPr id="142" name="直線コネクタ 141">
          <a:extLst>
            <a:ext uri="{FF2B5EF4-FFF2-40B4-BE49-F238E27FC236}">
              <a16:creationId xmlns:a16="http://schemas.microsoft.com/office/drawing/2014/main" id="{6CE5238D-CAF4-4253-BCD0-A8B9EE7F84F8}"/>
            </a:ext>
          </a:extLst>
        </xdr:cNvPr>
        <xdr:cNvCxnSpPr/>
      </xdr:nvCxnSpPr>
      <xdr:spPr>
        <a:xfrm flipV="1">
          <a:off x="14084300" y="6206539"/>
          <a:ext cx="711200" cy="7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49304</xdr:rowOff>
    </xdr:from>
    <xdr:to>
      <xdr:col>68</xdr:col>
      <xdr:colOff>123825</xdr:colOff>
      <xdr:row>32</xdr:row>
      <xdr:rowOff>150904</xdr:rowOff>
    </xdr:to>
    <xdr:sp macro="" textlink="">
      <xdr:nvSpPr>
        <xdr:cNvPr id="143" name="楕円 142">
          <a:extLst>
            <a:ext uri="{FF2B5EF4-FFF2-40B4-BE49-F238E27FC236}">
              <a16:creationId xmlns:a16="http://schemas.microsoft.com/office/drawing/2014/main" id="{00F46871-335D-4609-BE91-E54608229101}"/>
            </a:ext>
          </a:extLst>
        </xdr:cNvPr>
        <xdr:cNvSpPr/>
      </xdr:nvSpPr>
      <xdr:spPr>
        <a:xfrm>
          <a:off x="13271500" y="63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20821</xdr:rowOff>
    </xdr:from>
    <xdr:to>
      <xdr:col>72</xdr:col>
      <xdr:colOff>73025</xdr:colOff>
      <xdr:row>32</xdr:row>
      <xdr:rowOff>100104</xdr:rowOff>
    </xdr:to>
    <xdr:cxnSp macro="">
      <xdr:nvCxnSpPr>
        <xdr:cNvPr id="144" name="直線コネクタ 143">
          <a:extLst>
            <a:ext uri="{FF2B5EF4-FFF2-40B4-BE49-F238E27FC236}">
              <a16:creationId xmlns:a16="http://schemas.microsoft.com/office/drawing/2014/main" id="{85141629-A5B4-4134-A7E2-401B19DFB950}"/>
            </a:ext>
          </a:extLst>
        </xdr:cNvPr>
        <xdr:cNvCxnSpPr/>
      </xdr:nvCxnSpPr>
      <xdr:spPr>
        <a:xfrm flipV="1">
          <a:off x="13322300" y="6278746"/>
          <a:ext cx="762000" cy="7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62858</xdr:rowOff>
    </xdr:from>
    <xdr:to>
      <xdr:col>64</xdr:col>
      <xdr:colOff>123825</xdr:colOff>
      <xdr:row>32</xdr:row>
      <xdr:rowOff>164458</xdr:rowOff>
    </xdr:to>
    <xdr:sp macro="" textlink="">
      <xdr:nvSpPr>
        <xdr:cNvPr id="145" name="楕円 144">
          <a:extLst>
            <a:ext uri="{FF2B5EF4-FFF2-40B4-BE49-F238E27FC236}">
              <a16:creationId xmlns:a16="http://schemas.microsoft.com/office/drawing/2014/main" id="{52291980-0D3A-46DC-825E-E8141AEEE09C}"/>
            </a:ext>
          </a:extLst>
        </xdr:cNvPr>
        <xdr:cNvSpPr/>
      </xdr:nvSpPr>
      <xdr:spPr>
        <a:xfrm>
          <a:off x="12509500" y="63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100104</xdr:rowOff>
    </xdr:from>
    <xdr:to>
      <xdr:col>68</xdr:col>
      <xdr:colOff>73025</xdr:colOff>
      <xdr:row>32</xdr:row>
      <xdr:rowOff>113658</xdr:rowOff>
    </xdr:to>
    <xdr:cxnSp macro="">
      <xdr:nvCxnSpPr>
        <xdr:cNvPr id="146" name="直線コネクタ 145">
          <a:extLst>
            <a:ext uri="{FF2B5EF4-FFF2-40B4-BE49-F238E27FC236}">
              <a16:creationId xmlns:a16="http://schemas.microsoft.com/office/drawing/2014/main" id="{B25DDEC0-1F1E-4B80-9E0A-8C7555372CAA}"/>
            </a:ext>
          </a:extLst>
        </xdr:cNvPr>
        <xdr:cNvCxnSpPr/>
      </xdr:nvCxnSpPr>
      <xdr:spPr>
        <a:xfrm flipV="1">
          <a:off x="12560300" y="6358029"/>
          <a:ext cx="7620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11162</xdr:rowOff>
    </xdr:from>
    <xdr:to>
      <xdr:col>60</xdr:col>
      <xdr:colOff>123825</xdr:colOff>
      <xdr:row>32</xdr:row>
      <xdr:rowOff>112762</xdr:rowOff>
    </xdr:to>
    <xdr:sp macro="" textlink="">
      <xdr:nvSpPr>
        <xdr:cNvPr id="147" name="楕円 146">
          <a:extLst>
            <a:ext uri="{FF2B5EF4-FFF2-40B4-BE49-F238E27FC236}">
              <a16:creationId xmlns:a16="http://schemas.microsoft.com/office/drawing/2014/main" id="{3279F456-857F-4B78-8D6A-DB7ADCB38A8D}"/>
            </a:ext>
          </a:extLst>
        </xdr:cNvPr>
        <xdr:cNvSpPr/>
      </xdr:nvSpPr>
      <xdr:spPr>
        <a:xfrm>
          <a:off x="11747500" y="626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61962</xdr:rowOff>
    </xdr:from>
    <xdr:to>
      <xdr:col>64</xdr:col>
      <xdr:colOff>73025</xdr:colOff>
      <xdr:row>32</xdr:row>
      <xdr:rowOff>113658</xdr:rowOff>
    </xdr:to>
    <xdr:cxnSp macro="">
      <xdr:nvCxnSpPr>
        <xdr:cNvPr id="148" name="直線コネクタ 147">
          <a:extLst>
            <a:ext uri="{FF2B5EF4-FFF2-40B4-BE49-F238E27FC236}">
              <a16:creationId xmlns:a16="http://schemas.microsoft.com/office/drawing/2014/main" id="{2CA26A96-9FF7-4E9C-839C-C2201ED7A741}"/>
            </a:ext>
          </a:extLst>
        </xdr:cNvPr>
        <xdr:cNvCxnSpPr/>
      </xdr:nvCxnSpPr>
      <xdr:spPr>
        <a:xfrm>
          <a:off x="11798300" y="6319887"/>
          <a:ext cx="762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49" name="n_1aveValue債務償還比率">
          <a:extLst>
            <a:ext uri="{FF2B5EF4-FFF2-40B4-BE49-F238E27FC236}">
              <a16:creationId xmlns:a16="http://schemas.microsoft.com/office/drawing/2014/main" id="{B67CF61A-8918-48F4-B115-B8F4537467C3}"/>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0" name="n_2aveValue債務償還比率">
          <a:extLst>
            <a:ext uri="{FF2B5EF4-FFF2-40B4-BE49-F238E27FC236}">
              <a16:creationId xmlns:a16="http://schemas.microsoft.com/office/drawing/2014/main" id="{1A86B68D-638A-48CD-B9BB-F7E22E05A628}"/>
            </a:ext>
          </a:extLst>
        </xdr:cNvPr>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1" name="n_3aveValue債務償還比率">
          <a:extLst>
            <a:ext uri="{FF2B5EF4-FFF2-40B4-BE49-F238E27FC236}">
              <a16:creationId xmlns:a16="http://schemas.microsoft.com/office/drawing/2014/main" id="{EB2A99F4-A086-4C6A-BD86-991CE53591AC}"/>
            </a:ext>
          </a:extLst>
        </xdr:cNvPr>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2" name="n_4aveValue債務償還比率">
          <a:extLst>
            <a:ext uri="{FF2B5EF4-FFF2-40B4-BE49-F238E27FC236}">
              <a16:creationId xmlns:a16="http://schemas.microsoft.com/office/drawing/2014/main" id="{B0BB9B45-E755-4B53-9075-8ED8BD8B7EEC}"/>
            </a:ext>
          </a:extLst>
        </xdr:cNvPr>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62748</xdr:rowOff>
    </xdr:from>
    <xdr:ext cx="469744" cy="259045"/>
    <xdr:sp macro="" textlink="">
      <xdr:nvSpPr>
        <xdr:cNvPr id="153" name="n_1mainValue債務償還比率">
          <a:extLst>
            <a:ext uri="{FF2B5EF4-FFF2-40B4-BE49-F238E27FC236}">
              <a16:creationId xmlns:a16="http://schemas.microsoft.com/office/drawing/2014/main" id="{C0240D3B-A08E-4083-8777-11A3084A223C}"/>
            </a:ext>
          </a:extLst>
        </xdr:cNvPr>
        <xdr:cNvSpPr txBox="1"/>
      </xdr:nvSpPr>
      <xdr:spPr>
        <a:xfrm>
          <a:off x="13836727" y="632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142031</xdr:rowOff>
    </xdr:from>
    <xdr:ext cx="469744" cy="259045"/>
    <xdr:sp macro="" textlink="">
      <xdr:nvSpPr>
        <xdr:cNvPr id="154" name="n_2mainValue債務償還比率">
          <a:extLst>
            <a:ext uri="{FF2B5EF4-FFF2-40B4-BE49-F238E27FC236}">
              <a16:creationId xmlns:a16="http://schemas.microsoft.com/office/drawing/2014/main" id="{9F7ECF28-E340-48AB-8948-737AF18A9453}"/>
            </a:ext>
          </a:extLst>
        </xdr:cNvPr>
        <xdr:cNvSpPr txBox="1"/>
      </xdr:nvSpPr>
      <xdr:spPr>
        <a:xfrm>
          <a:off x="13087427" y="639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155585</xdr:rowOff>
    </xdr:from>
    <xdr:ext cx="469744" cy="259045"/>
    <xdr:sp macro="" textlink="">
      <xdr:nvSpPr>
        <xdr:cNvPr id="155" name="n_3mainValue債務償還比率">
          <a:extLst>
            <a:ext uri="{FF2B5EF4-FFF2-40B4-BE49-F238E27FC236}">
              <a16:creationId xmlns:a16="http://schemas.microsoft.com/office/drawing/2014/main" id="{563979C4-9C77-4CFC-A8CF-536F4F18FB0F}"/>
            </a:ext>
          </a:extLst>
        </xdr:cNvPr>
        <xdr:cNvSpPr txBox="1"/>
      </xdr:nvSpPr>
      <xdr:spPr>
        <a:xfrm>
          <a:off x="12325427" y="64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103889</xdr:rowOff>
    </xdr:from>
    <xdr:ext cx="469744" cy="259045"/>
    <xdr:sp macro="" textlink="">
      <xdr:nvSpPr>
        <xdr:cNvPr id="156" name="n_4mainValue債務償還比率">
          <a:extLst>
            <a:ext uri="{FF2B5EF4-FFF2-40B4-BE49-F238E27FC236}">
              <a16:creationId xmlns:a16="http://schemas.microsoft.com/office/drawing/2014/main" id="{FCFDB1DE-D8CC-41B9-A9E0-704D8601CD69}"/>
            </a:ext>
          </a:extLst>
        </xdr:cNvPr>
        <xdr:cNvSpPr txBox="1"/>
      </xdr:nvSpPr>
      <xdr:spPr>
        <a:xfrm>
          <a:off x="11563427" y="636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C8409154-AB57-4A06-AA8B-7FC12246BF6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AA091B08-F35B-4C28-9AF1-965467EA66B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63029BB-3E48-457E-8BA4-7D74EA72F35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23942ABE-E323-4AA9-A486-A5AB632995E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6EA96504-13AE-4287-8911-3859CEB266B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5AA30C87-29DC-4DFA-B0CE-0B262AC2334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851551-81F2-4DF7-B3F9-B1D832B268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D965D4-138A-4037-8DA7-E94337A206D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A9A2E0-F5A8-41BA-B001-846C99034CD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748A46-3217-4CF6-AAC7-C094861B91F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54B542-61D0-427E-9067-65CB819BE1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B82164-9135-4134-AC36-16271D3956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32800A2-83E4-48D3-9840-634061A41B6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17BA9A-8350-4C57-AF48-5CEC4E4DDB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FE1F23-DC06-409A-BB66-39585C727C6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228274-773A-4AF8-A37A-75F0D5EB52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7290D1-D5DA-4B61-908E-B90C2E2AC8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7A49E1-DA17-4BAD-AAE0-D5F035FA5AD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98D28C5-6417-4102-BEC4-3FCFCDFCB7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E6C2D1-3EA1-4A8B-B160-7F5A04F278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770FC8-0B1B-4F50-AA62-528D08ADE8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B2C1011-7A75-4066-A8EF-76F919B2307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A2C68B-E323-4406-9AC2-375839FA10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0D9677-3A9B-41C2-A85C-E9851C8DA6D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409B0A-413F-4673-918C-1E8C2F018B2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687537-1992-4710-A51F-3278C0DF1D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DD0E1F-32B5-4928-A2C9-3FE7EA8CD6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A551B3-3381-49B2-99ED-55BFA99735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FC0E4F7-B48A-46B3-8F4E-039BBB7B5E1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9F537B-EF4E-4D1C-A118-A0789E93311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8FE10F-ACE3-4ED9-A95A-CCD4C4D7488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F57D454-70F6-41B5-A579-8D69281E61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5F99BA-3F3A-4E80-84A3-711958C77AA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995C8F-637C-4028-8649-1F51EFFA31B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9FEDF1-9399-4F8D-9FB9-30C751D97B7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F49FF55-E974-46D2-B710-89040470D65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93AFAE7-E56D-4097-83A8-140B33BE95C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FBE7B3D-28EB-409D-A2ED-06AC66EB67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E34E945-D689-4EF7-AF81-1929118183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E056D60-4CBF-4155-AC87-837E8CA30B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AE60432-1487-4EEE-ABC9-F27B8C11687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28C89B4-0F16-4E84-AB5E-97987A4F97B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D3E7B36-4294-4721-BD54-0A69BC0FCE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C293E73-653D-4732-9B12-2044C3CB52E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5AD002B-1E15-4A34-B4C2-BED1E3E8294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EF34102-B3BC-48A4-95DD-4366AB1C5F1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0F4968-DEB8-45AF-94D8-19E84A5DB18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97143A2-37E9-4465-B370-8CE94678EB7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82FFA34-5793-4AC2-8063-1F34B6C9DB7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231598BC-BADF-4566-88B0-9E2F01922667}"/>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E1E33CE-B6E2-42EE-A78C-281E1B7F246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A7B47C9-1AEB-47FC-BB3F-590598CFDA5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1A0BE04-551F-4DB3-A695-DCAD4ABD323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B444D51-3CAB-4AF9-B5AB-BE24C386DEC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A939B978-434A-4633-96E7-D9078E49CDE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6708BE6-1469-40FC-BE80-7416EA838E5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73987D5-8F13-41AB-B5AA-39904784B2C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3988787-1AEF-4FF2-9BEE-5AC244283C7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E54E271-3E36-4529-BDD8-E7166BB52D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F4EF4C4D-C167-4C31-8751-C4C59859B740}"/>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8E619D7B-6E7A-4628-8130-96EF3BC376AB}"/>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70970A69-DD2F-40DA-B07C-DB09C44626B3}"/>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3656AA4F-70AE-4E25-A095-7CC4C6DA51A0}"/>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9A2FC402-9D2D-4927-A03E-0D44D484F050}"/>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id="{959CBBDD-02C8-4216-B370-FC8EF9AE8E9B}"/>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79532977-8D8E-4807-9C0E-74753C016FA9}"/>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A9FB5770-CD92-4233-8D9B-DD3BF1EED7EA}"/>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028A2FF7-253F-41C2-A88C-3517A0B8027F}"/>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ED05E4B3-5509-4DC1-A1AC-649FAA333DA7}"/>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688905A0-CB6A-4450-AA05-442135191A5D}"/>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252F969-42D3-4553-92F3-31ED270FA9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026F8D9-AD2D-4A2E-8FB5-B3D0026586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512B476-2FE1-4994-AB0C-80A84CE73CA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B3E2C6-3071-44B3-A6C5-CF3A2D8183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F7CBE6F-3420-4D5E-9975-EA5FA4E07C5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96266</xdr:rowOff>
    </xdr:from>
    <xdr:to>
      <xdr:col>20</xdr:col>
      <xdr:colOff>38100</xdr:colOff>
      <xdr:row>40</xdr:row>
      <xdr:rowOff>26416</xdr:rowOff>
    </xdr:to>
    <xdr:sp macro="" textlink="">
      <xdr:nvSpPr>
        <xdr:cNvPr id="71" name="楕円 70">
          <a:extLst>
            <a:ext uri="{FF2B5EF4-FFF2-40B4-BE49-F238E27FC236}">
              <a16:creationId xmlns:a16="http://schemas.microsoft.com/office/drawing/2014/main" id="{7F2AE41D-5E8A-4188-BDE2-5984622205CB}"/>
            </a:ext>
          </a:extLst>
        </xdr:cNvPr>
        <xdr:cNvSpPr/>
      </xdr:nvSpPr>
      <xdr:spPr>
        <a:xfrm>
          <a:off x="3746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66548</xdr:rowOff>
    </xdr:from>
    <xdr:to>
      <xdr:col>15</xdr:col>
      <xdr:colOff>101600</xdr:colOff>
      <xdr:row>39</xdr:row>
      <xdr:rowOff>168148</xdr:rowOff>
    </xdr:to>
    <xdr:sp macro="" textlink="">
      <xdr:nvSpPr>
        <xdr:cNvPr id="72" name="楕円 71">
          <a:extLst>
            <a:ext uri="{FF2B5EF4-FFF2-40B4-BE49-F238E27FC236}">
              <a16:creationId xmlns:a16="http://schemas.microsoft.com/office/drawing/2014/main" id="{ED338730-BB4C-41A1-8637-3049A7A4AD32}"/>
            </a:ext>
          </a:extLst>
        </xdr:cNvPr>
        <xdr:cNvSpPr/>
      </xdr:nvSpPr>
      <xdr:spPr>
        <a:xfrm>
          <a:off x="2857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117348</xdr:rowOff>
    </xdr:from>
    <xdr:to>
      <xdr:col>19</xdr:col>
      <xdr:colOff>177800</xdr:colOff>
      <xdr:row>39</xdr:row>
      <xdr:rowOff>147066</xdr:rowOff>
    </xdr:to>
    <xdr:cxnSp macro="">
      <xdr:nvCxnSpPr>
        <xdr:cNvPr id="73" name="直線コネクタ 72">
          <a:extLst>
            <a:ext uri="{FF2B5EF4-FFF2-40B4-BE49-F238E27FC236}">
              <a16:creationId xmlns:a16="http://schemas.microsoft.com/office/drawing/2014/main" id="{671EC3FA-C471-44E2-A979-B31E1F21288A}"/>
            </a:ext>
          </a:extLst>
        </xdr:cNvPr>
        <xdr:cNvCxnSpPr/>
      </xdr:nvCxnSpPr>
      <xdr:spPr>
        <a:xfrm>
          <a:off x="2908300" y="680389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61976</xdr:rowOff>
    </xdr:from>
    <xdr:to>
      <xdr:col>10</xdr:col>
      <xdr:colOff>165100</xdr:colOff>
      <xdr:row>39</xdr:row>
      <xdr:rowOff>163576</xdr:rowOff>
    </xdr:to>
    <xdr:sp macro="" textlink="">
      <xdr:nvSpPr>
        <xdr:cNvPr id="74" name="楕円 73">
          <a:extLst>
            <a:ext uri="{FF2B5EF4-FFF2-40B4-BE49-F238E27FC236}">
              <a16:creationId xmlns:a16="http://schemas.microsoft.com/office/drawing/2014/main" id="{951C6629-9D83-4A44-B846-D2EB859C805B}"/>
            </a:ext>
          </a:extLst>
        </xdr:cNvPr>
        <xdr:cNvSpPr/>
      </xdr:nvSpPr>
      <xdr:spPr>
        <a:xfrm>
          <a:off x="1968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112776</xdr:rowOff>
    </xdr:from>
    <xdr:to>
      <xdr:col>15</xdr:col>
      <xdr:colOff>50800</xdr:colOff>
      <xdr:row>39</xdr:row>
      <xdr:rowOff>117348</xdr:rowOff>
    </xdr:to>
    <xdr:cxnSp macro="">
      <xdr:nvCxnSpPr>
        <xdr:cNvPr id="75" name="直線コネクタ 74">
          <a:extLst>
            <a:ext uri="{FF2B5EF4-FFF2-40B4-BE49-F238E27FC236}">
              <a16:creationId xmlns:a16="http://schemas.microsoft.com/office/drawing/2014/main" id="{2F60CCE9-C335-4B27-9E7B-A059628CC888}"/>
            </a:ext>
          </a:extLst>
        </xdr:cNvPr>
        <xdr:cNvCxnSpPr/>
      </xdr:nvCxnSpPr>
      <xdr:spPr>
        <a:xfrm>
          <a:off x="2019300" y="67993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6" name="n_1aveValue【道路】&#10;有形固定資産減価償却率">
          <a:extLst>
            <a:ext uri="{FF2B5EF4-FFF2-40B4-BE49-F238E27FC236}">
              <a16:creationId xmlns:a16="http://schemas.microsoft.com/office/drawing/2014/main" id="{4C7C7810-D14B-490C-9E0D-CF531B93144C}"/>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77" name="n_2aveValue【道路】&#10;有形固定資産減価償却率">
          <a:extLst>
            <a:ext uri="{FF2B5EF4-FFF2-40B4-BE49-F238E27FC236}">
              <a16:creationId xmlns:a16="http://schemas.microsoft.com/office/drawing/2014/main" id="{4317C651-0456-4C8A-8CF9-675A4B886988}"/>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78" name="n_3aveValue【道路】&#10;有形固定資産減価償却率">
          <a:extLst>
            <a:ext uri="{FF2B5EF4-FFF2-40B4-BE49-F238E27FC236}">
              <a16:creationId xmlns:a16="http://schemas.microsoft.com/office/drawing/2014/main" id="{C4EC4E9C-4DDC-4AFB-BD1C-E108542BCE36}"/>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79" name="n_4aveValue【道路】&#10;有形固定資産減価償却率">
          <a:extLst>
            <a:ext uri="{FF2B5EF4-FFF2-40B4-BE49-F238E27FC236}">
              <a16:creationId xmlns:a16="http://schemas.microsoft.com/office/drawing/2014/main" id="{E952C1EC-0ECF-49C0-8D6F-7CD067797C96}"/>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17543</xdr:rowOff>
    </xdr:from>
    <xdr:ext cx="405111" cy="259045"/>
    <xdr:sp macro="" textlink="">
      <xdr:nvSpPr>
        <xdr:cNvPr id="80" name="n_1mainValue【道路】&#10;有形固定資産減価償却率">
          <a:extLst>
            <a:ext uri="{FF2B5EF4-FFF2-40B4-BE49-F238E27FC236}">
              <a16:creationId xmlns:a16="http://schemas.microsoft.com/office/drawing/2014/main" id="{4E7EA30E-4BAE-44B8-9BCA-D84243E4D8A3}"/>
            </a:ext>
          </a:extLst>
        </xdr:cNvPr>
        <xdr:cNvSpPr txBox="1"/>
      </xdr:nvSpPr>
      <xdr:spPr>
        <a:xfrm>
          <a:off x="3582044"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159275</xdr:rowOff>
    </xdr:from>
    <xdr:ext cx="405111" cy="259045"/>
    <xdr:sp macro="" textlink="">
      <xdr:nvSpPr>
        <xdr:cNvPr id="81" name="n_2mainValue【道路】&#10;有形固定資産減価償却率">
          <a:extLst>
            <a:ext uri="{FF2B5EF4-FFF2-40B4-BE49-F238E27FC236}">
              <a16:creationId xmlns:a16="http://schemas.microsoft.com/office/drawing/2014/main" id="{744707D9-8E50-4326-8822-3E5B211A6FE5}"/>
            </a:ext>
          </a:extLst>
        </xdr:cNvPr>
        <xdr:cNvSpPr txBox="1"/>
      </xdr:nvSpPr>
      <xdr:spPr>
        <a:xfrm>
          <a:off x="2705744"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154703</xdr:rowOff>
    </xdr:from>
    <xdr:ext cx="405111" cy="259045"/>
    <xdr:sp macro="" textlink="">
      <xdr:nvSpPr>
        <xdr:cNvPr id="82" name="n_3mainValue【道路】&#10;有形固定資産減価償却率">
          <a:extLst>
            <a:ext uri="{FF2B5EF4-FFF2-40B4-BE49-F238E27FC236}">
              <a16:creationId xmlns:a16="http://schemas.microsoft.com/office/drawing/2014/main" id="{4F0231CD-0F11-4AA7-A7EF-0653B77CB192}"/>
            </a:ext>
          </a:extLst>
        </xdr:cNvPr>
        <xdr:cNvSpPr txBox="1"/>
      </xdr:nvSpPr>
      <xdr:spPr>
        <a:xfrm>
          <a:off x="1816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96E51CF8-54F3-4CB4-B4F6-300163C8EEF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8D25CF15-2913-4010-A85D-50EB47973C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76583786-D3EB-475D-ACE7-6C1715CB32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D546FC3A-B44A-4ACC-A9D2-ACE5BFB7118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DAB8D4FE-0608-407F-9AE0-0CC87D96D7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127A06F1-9242-4B30-AD60-882278180B7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74D809BA-1694-4042-9672-A3821C873FB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7D8C260-D806-4B8F-A446-ECEFF954ECC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9040E59F-26EB-4A1B-B6DA-2D336A186DA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4AA1FC2-9D65-4A3B-ADA0-6EA6288565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3E936EDD-7DFA-4490-8072-998E29C0D34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5C6766BC-8D9D-4C2A-A2AF-E616BEFA106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6950BD43-870A-43CB-88BF-AB9D71576BB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6" name="テキスト ボックス 95">
          <a:extLst>
            <a:ext uri="{FF2B5EF4-FFF2-40B4-BE49-F238E27FC236}">
              <a16:creationId xmlns:a16="http://schemas.microsoft.com/office/drawing/2014/main" id="{87F1A8C6-AABC-4CFC-BFC2-F11EC124AC7A}"/>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ED090578-6886-4304-8F0F-13CA3805E36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8" name="テキスト ボックス 97">
          <a:extLst>
            <a:ext uri="{FF2B5EF4-FFF2-40B4-BE49-F238E27FC236}">
              <a16:creationId xmlns:a16="http://schemas.microsoft.com/office/drawing/2014/main" id="{967F5098-2929-4348-B350-1AD2DB9DC8A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702EC7CD-DF67-4DEB-A2B8-2C95CC033AB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0" name="テキスト ボックス 99">
          <a:extLst>
            <a:ext uri="{FF2B5EF4-FFF2-40B4-BE49-F238E27FC236}">
              <a16:creationId xmlns:a16="http://schemas.microsoft.com/office/drawing/2014/main" id="{E9BD05E3-07E0-49B6-846C-ADA6EA32303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00AC3D06-4A74-4B71-A72E-DD49D5E6485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2" name="テキスト ボックス 101">
          <a:extLst>
            <a:ext uri="{FF2B5EF4-FFF2-40B4-BE49-F238E27FC236}">
              <a16:creationId xmlns:a16="http://schemas.microsoft.com/office/drawing/2014/main" id="{DA512AA6-1CE6-4E82-A2CE-69ECCC55019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36024439-3E6B-42C1-97E5-3B5E45C04D7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4" name="テキスト ボックス 103">
          <a:extLst>
            <a:ext uri="{FF2B5EF4-FFF2-40B4-BE49-F238E27FC236}">
              <a16:creationId xmlns:a16="http://schemas.microsoft.com/office/drawing/2014/main" id="{4786892E-4808-4B03-BE46-87FFD7EB448F}"/>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84EBAEFC-83D1-4217-AB14-A7D532A813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65196801-E30C-4FA5-AAC0-39C1B227525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D8565539-F9CD-460C-B9C9-674B82933CB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08" name="直線コネクタ 107">
          <a:extLst>
            <a:ext uri="{FF2B5EF4-FFF2-40B4-BE49-F238E27FC236}">
              <a16:creationId xmlns:a16="http://schemas.microsoft.com/office/drawing/2014/main" id="{170BFA12-E078-4854-A714-6A4840961F37}"/>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09" name="【道路】&#10;一人当たり延長最小値テキスト">
          <a:extLst>
            <a:ext uri="{FF2B5EF4-FFF2-40B4-BE49-F238E27FC236}">
              <a16:creationId xmlns:a16="http://schemas.microsoft.com/office/drawing/2014/main" id="{536E3F8C-69AB-423B-B355-CDE71DBF5051}"/>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0" name="直線コネクタ 109">
          <a:extLst>
            <a:ext uri="{FF2B5EF4-FFF2-40B4-BE49-F238E27FC236}">
              <a16:creationId xmlns:a16="http://schemas.microsoft.com/office/drawing/2014/main" id="{EB71A334-5CE8-4CDF-9CA1-59390A875B40}"/>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1" name="【道路】&#10;一人当たり延長最大値テキスト">
          <a:extLst>
            <a:ext uri="{FF2B5EF4-FFF2-40B4-BE49-F238E27FC236}">
              <a16:creationId xmlns:a16="http://schemas.microsoft.com/office/drawing/2014/main" id="{865FF615-6D7B-4469-B3A0-A537B63DBB91}"/>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2" name="直線コネクタ 111">
          <a:extLst>
            <a:ext uri="{FF2B5EF4-FFF2-40B4-BE49-F238E27FC236}">
              <a16:creationId xmlns:a16="http://schemas.microsoft.com/office/drawing/2014/main" id="{2C85C9AD-8C46-438F-9BF0-880AE80C997B}"/>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3" name="【道路】&#10;一人当たり延長平均値テキスト">
          <a:extLst>
            <a:ext uri="{FF2B5EF4-FFF2-40B4-BE49-F238E27FC236}">
              <a16:creationId xmlns:a16="http://schemas.microsoft.com/office/drawing/2014/main" id="{2B978F4E-3CD6-487A-8E60-3D0364E2EF6B}"/>
            </a:ext>
          </a:extLst>
        </xdr:cNvPr>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4" name="フローチャート: 判断 113">
          <a:extLst>
            <a:ext uri="{FF2B5EF4-FFF2-40B4-BE49-F238E27FC236}">
              <a16:creationId xmlns:a16="http://schemas.microsoft.com/office/drawing/2014/main" id="{99F1C339-859E-4FE8-8596-F953F5790865}"/>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5" name="フローチャート: 判断 114">
          <a:extLst>
            <a:ext uri="{FF2B5EF4-FFF2-40B4-BE49-F238E27FC236}">
              <a16:creationId xmlns:a16="http://schemas.microsoft.com/office/drawing/2014/main" id="{E3B4D733-A1E9-48D2-B901-13CCFE45899A}"/>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6" name="フローチャート: 判断 115">
          <a:extLst>
            <a:ext uri="{FF2B5EF4-FFF2-40B4-BE49-F238E27FC236}">
              <a16:creationId xmlns:a16="http://schemas.microsoft.com/office/drawing/2014/main" id="{F9C98065-DB4B-4D77-A2C2-68D3E57CBD68}"/>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17" name="フローチャート: 判断 116">
          <a:extLst>
            <a:ext uri="{FF2B5EF4-FFF2-40B4-BE49-F238E27FC236}">
              <a16:creationId xmlns:a16="http://schemas.microsoft.com/office/drawing/2014/main" id="{9B873019-DFDB-4D08-9000-CCD1677AEC92}"/>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18" name="フローチャート: 判断 117">
          <a:extLst>
            <a:ext uri="{FF2B5EF4-FFF2-40B4-BE49-F238E27FC236}">
              <a16:creationId xmlns:a16="http://schemas.microsoft.com/office/drawing/2014/main" id="{7D32D7D7-08DB-4436-8F17-20BF4EC33A47}"/>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420260F-E26C-4482-93BD-9D651A54F1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7A796F6-59CF-4FEB-91AB-57777AA7FBA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EC15E47-9F62-4CC2-BD5F-17F820CE35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9D7371A-B8FD-4E8F-AC40-A8096B00B69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FEBF848-EDC1-4B32-817F-E5CBE2DB0E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74680</xdr:rowOff>
    </xdr:from>
    <xdr:to>
      <xdr:col>50</xdr:col>
      <xdr:colOff>165100</xdr:colOff>
      <xdr:row>39</xdr:row>
      <xdr:rowOff>4830</xdr:rowOff>
    </xdr:to>
    <xdr:sp macro="" textlink="">
      <xdr:nvSpPr>
        <xdr:cNvPr id="124" name="楕円 123">
          <a:extLst>
            <a:ext uri="{FF2B5EF4-FFF2-40B4-BE49-F238E27FC236}">
              <a16:creationId xmlns:a16="http://schemas.microsoft.com/office/drawing/2014/main" id="{010086FB-E2EA-40DD-A112-48A8223010F5}"/>
            </a:ext>
          </a:extLst>
        </xdr:cNvPr>
        <xdr:cNvSpPr/>
      </xdr:nvSpPr>
      <xdr:spPr>
        <a:xfrm>
          <a:off x="9588500" y="65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81015</xdr:rowOff>
    </xdr:from>
    <xdr:to>
      <xdr:col>46</xdr:col>
      <xdr:colOff>38100</xdr:colOff>
      <xdr:row>39</xdr:row>
      <xdr:rowOff>11165</xdr:rowOff>
    </xdr:to>
    <xdr:sp macro="" textlink="">
      <xdr:nvSpPr>
        <xdr:cNvPr id="125" name="楕円 124">
          <a:extLst>
            <a:ext uri="{FF2B5EF4-FFF2-40B4-BE49-F238E27FC236}">
              <a16:creationId xmlns:a16="http://schemas.microsoft.com/office/drawing/2014/main" id="{2ED764E1-5289-4A34-A7F4-5B0E3092C071}"/>
            </a:ext>
          </a:extLst>
        </xdr:cNvPr>
        <xdr:cNvSpPr/>
      </xdr:nvSpPr>
      <xdr:spPr>
        <a:xfrm>
          <a:off x="8699500" y="65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125480</xdr:rowOff>
    </xdr:from>
    <xdr:to>
      <xdr:col>50</xdr:col>
      <xdr:colOff>114300</xdr:colOff>
      <xdr:row>38</xdr:row>
      <xdr:rowOff>131815</xdr:rowOff>
    </xdr:to>
    <xdr:cxnSp macro="">
      <xdr:nvCxnSpPr>
        <xdr:cNvPr id="126" name="直線コネクタ 125">
          <a:extLst>
            <a:ext uri="{FF2B5EF4-FFF2-40B4-BE49-F238E27FC236}">
              <a16:creationId xmlns:a16="http://schemas.microsoft.com/office/drawing/2014/main" id="{731D711E-35DB-4382-89FA-24C5402F4C0C}"/>
            </a:ext>
          </a:extLst>
        </xdr:cNvPr>
        <xdr:cNvCxnSpPr/>
      </xdr:nvCxnSpPr>
      <xdr:spPr>
        <a:xfrm flipV="1">
          <a:off x="8750300" y="6640580"/>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84542</xdr:rowOff>
    </xdr:from>
    <xdr:to>
      <xdr:col>41</xdr:col>
      <xdr:colOff>101600</xdr:colOff>
      <xdr:row>39</xdr:row>
      <xdr:rowOff>14692</xdr:rowOff>
    </xdr:to>
    <xdr:sp macro="" textlink="">
      <xdr:nvSpPr>
        <xdr:cNvPr id="127" name="楕円 126">
          <a:extLst>
            <a:ext uri="{FF2B5EF4-FFF2-40B4-BE49-F238E27FC236}">
              <a16:creationId xmlns:a16="http://schemas.microsoft.com/office/drawing/2014/main" id="{FA13DB20-30BC-4846-911A-EE2DE4A40882}"/>
            </a:ext>
          </a:extLst>
        </xdr:cNvPr>
        <xdr:cNvSpPr/>
      </xdr:nvSpPr>
      <xdr:spPr>
        <a:xfrm>
          <a:off x="7810500" y="65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131815</xdr:rowOff>
    </xdr:from>
    <xdr:to>
      <xdr:col>45</xdr:col>
      <xdr:colOff>177800</xdr:colOff>
      <xdr:row>38</xdr:row>
      <xdr:rowOff>135342</xdr:rowOff>
    </xdr:to>
    <xdr:cxnSp macro="">
      <xdr:nvCxnSpPr>
        <xdr:cNvPr id="128" name="直線コネクタ 127">
          <a:extLst>
            <a:ext uri="{FF2B5EF4-FFF2-40B4-BE49-F238E27FC236}">
              <a16:creationId xmlns:a16="http://schemas.microsoft.com/office/drawing/2014/main" id="{066E88CD-AD6D-4E5F-8EF8-181763723A55}"/>
            </a:ext>
          </a:extLst>
        </xdr:cNvPr>
        <xdr:cNvCxnSpPr/>
      </xdr:nvCxnSpPr>
      <xdr:spPr>
        <a:xfrm flipV="1">
          <a:off x="7861300" y="664691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29" name="n_1aveValue【道路】&#10;一人当たり延長">
          <a:extLst>
            <a:ext uri="{FF2B5EF4-FFF2-40B4-BE49-F238E27FC236}">
              <a16:creationId xmlns:a16="http://schemas.microsoft.com/office/drawing/2014/main" id="{B4DDC238-B618-4034-81B9-E39EAC22C996}"/>
            </a:ext>
          </a:extLst>
        </xdr:cNvPr>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30" name="n_2aveValue【道路】&#10;一人当たり延長">
          <a:extLst>
            <a:ext uri="{FF2B5EF4-FFF2-40B4-BE49-F238E27FC236}">
              <a16:creationId xmlns:a16="http://schemas.microsoft.com/office/drawing/2014/main" id="{7657A3D1-AB84-4FB9-AF28-34FCBEA5085B}"/>
            </a:ext>
          </a:extLst>
        </xdr:cNvPr>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1" name="n_3aveValue【道路】&#10;一人当たり延長">
          <a:extLst>
            <a:ext uri="{FF2B5EF4-FFF2-40B4-BE49-F238E27FC236}">
              <a16:creationId xmlns:a16="http://schemas.microsoft.com/office/drawing/2014/main" id="{777E708F-1AE9-4BAE-9589-E4F93BBED014}"/>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2" name="n_4aveValue【道路】&#10;一人当たり延長">
          <a:extLst>
            <a:ext uri="{FF2B5EF4-FFF2-40B4-BE49-F238E27FC236}">
              <a16:creationId xmlns:a16="http://schemas.microsoft.com/office/drawing/2014/main" id="{D22E6F8C-7D5A-4385-82FE-9F3F8EEAA72A}"/>
            </a:ext>
          </a:extLst>
        </xdr:cNvPr>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21357</xdr:rowOff>
    </xdr:from>
    <xdr:ext cx="534377" cy="259045"/>
    <xdr:sp macro="" textlink="">
      <xdr:nvSpPr>
        <xdr:cNvPr id="133" name="n_1mainValue【道路】&#10;一人当たり延長">
          <a:extLst>
            <a:ext uri="{FF2B5EF4-FFF2-40B4-BE49-F238E27FC236}">
              <a16:creationId xmlns:a16="http://schemas.microsoft.com/office/drawing/2014/main" id="{4D0B92F0-704A-4FDE-9523-ED95EFCE6BB0}"/>
            </a:ext>
          </a:extLst>
        </xdr:cNvPr>
        <xdr:cNvSpPr txBox="1"/>
      </xdr:nvSpPr>
      <xdr:spPr>
        <a:xfrm>
          <a:off x="9359411" y="636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27692</xdr:rowOff>
    </xdr:from>
    <xdr:ext cx="534377" cy="259045"/>
    <xdr:sp macro="" textlink="">
      <xdr:nvSpPr>
        <xdr:cNvPr id="134" name="n_2mainValue【道路】&#10;一人当たり延長">
          <a:extLst>
            <a:ext uri="{FF2B5EF4-FFF2-40B4-BE49-F238E27FC236}">
              <a16:creationId xmlns:a16="http://schemas.microsoft.com/office/drawing/2014/main" id="{A416AE67-1EA5-479D-9F0B-089C4FE3B535}"/>
            </a:ext>
          </a:extLst>
        </xdr:cNvPr>
        <xdr:cNvSpPr txBox="1"/>
      </xdr:nvSpPr>
      <xdr:spPr>
        <a:xfrm>
          <a:off x="8483111" y="63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5819</xdr:rowOff>
    </xdr:from>
    <xdr:ext cx="534377" cy="259045"/>
    <xdr:sp macro="" textlink="">
      <xdr:nvSpPr>
        <xdr:cNvPr id="135" name="n_3mainValue【道路】&#10;一人当たり延長">
          <a:extLst>
            <a:ext uri="{FF2B5EF4-FFF2-40B4-BE49-F238E27FC236}">
              <a16:creationId xmlns:a16="http://schemas.microsoft.com/office/drawing/2014/main" id="{66AAE245-7974-4B82-A5B5-1EBEB24452AA}"/>
            </a:ext>
          </a:extLst>
        </xdr:cNvPr>
        <xdr:cNvSpPr txBox="1"/>
      </xdr:nvSpPr>
      <xdr:spPr>
        <a:xfrm>
          <a:off x="7594111" y="66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961B3152-E2B9-4C77-A3CB-6C785FC981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7F84E445-45A9-4080-9853-BAAA2711BF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1F734DEC-CE3E-479F-ACA4-8482117C8AB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7C147BCA-2D25-48F4-A7C7-0E705A1199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7EFC5A3C-5222-49EC-B544-61691ABE48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F20A9ACF-850E-4C85-9A0D-98182E86B04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5D6CBEBE-10C4-4FFF-BD5D-03F0C54CF7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1E36C5C9-F501-45E7-A3AB-5AEFD12DAE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15EAEA44-3601-4CAE-A6B6-7C3BFD7859D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4200FE5F-5628-4100-90EF-340088ED320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DFB4716C-7EBE-46FE-BF15-F180C6B02B9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88605D4D-C55D-4011-BE99-045499157F8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304A9B5B-4027-4926-A855-DB1FCE6AD30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16655BD6-C9DA-4717-874B-9B765737182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BEE99B08-AD55-4584-A05A-330176EC6C5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67DA09B7-1C02-4B93-AC10-BF623943E20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1B7BDA49-5FC6-4FB5-AF73-716603D0CCB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3766BD6F-043A-4997-88BF-4FF734BB9A5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B2F756F7-894D-4F82-B7A9-12CDC05A775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D42D62DE-0B91-444D-ABA6-3C0C104040D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161DFB38-3B79-431A-AEB1-8EE7A567584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81160857-346C-49C2-AA93-1D7DF8BC580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5605729D-37B6-4EC7-B014-2F113772C62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78C268BA-757B-44DF-997C-2EE9B24E274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61344F73-A69C-4107-BEF9-2A0EF72CAE4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1" name="直線コネクタ 160">
          <a:extLst>
            <a:ext uri="{FF2B5EF4-FFF2-40B4-BE49-F238E27FC236}">
              <a16:creationId xmlns:a16="http://schemas.microsoft.com/office/drawing/2014/main" id="{4699EB17-A0F2-4D37-B175-DA72D6FCC12A}"/>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CCEA7699-4073-4C91-A0FA-65D04DB14A8A}"/>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3" name="直線コネクタ 162">
          <a:extLst>
            <a:ext uri="{FF2B5EF4-FFF2-40B4-BE49-F238E27FC236}">
              <a16:creationId xmlns:a16="http://schemas.microsoft.com/office/drawing/2014/main" id="{B636A647-62DD-4482-B59D-A792DF9C2CE0}"/>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4" name="【橋りょう・トンネル】&#10;有形固定資産減価償却率最大値テキスト">
          <a:extLst>
            <a:ext uri="{FF2B5EF4-FFF2-40B4-BE49-F238E27FC236}">
              <a16:creationId xmlns:a16="http://schemas.microsoft.com/office/drawing/2014/main" id="{D4E1FA74-FC21-4241-9658-A0FF537957F9}"/>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a:extLst>
            <a:ext uri="{FF2B5EF4-FFF2-40B4-BE49-F238E27FC236}">
              <a16:creationId xmlns:a16="http://schemas.microsoft.com/office/drawing/2014/main" id="{300C11B1-B584-4C62-8407-AB001F8E9BEF}"/>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A51C570C-9FE2-49F7-892E-FBBCCDE493B2}"/>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67" name="フローチャート: 判断 166">
          <a:extLst>
            <a:ext uri="{FF2B5EF4-FFF2-40B4-BE49-F238E27FC236}">
              <a16:creationId xmlns:a16="http://schemas.microsoft.com/office/drawing/2014/main" id="{D82C409D-B0D4-4CEF-82F0-4D8A39150414}"/>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68" name="フローチャート: 判断 167">
          <a:extLst>
            <a:ext uri="{FF2B5EF4-FFF2-40B4-BE49-F238E27FC236}">
              <a16:creationId xmlns:a16="http://schemas.microsoft.com/office/drawing/2014/main" id="{4AFB7D41-F6E6-40AC-8232-7171FC79F607}"/>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69" name="フローチャート: 判断 168">
          <a:extLst>
            <a:ext uri="{FF2B5EF4-FFF2-40B4-BE49-F238E27FC236}">
              <a16:creationId xmlns:a16="http://schemas.microsoft.com/office/drawing/2014/main" id="{7593B214-2668-436D-9B8A-70469ACD2C1A}"/>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0" name="フローチャート: 判断 169">
          <a:extLst>
            <a:ext uri="{FF2B5EF4-FFF2-40B4-BE49-F238E27FC236}">
              <a16:creationId xmlns:a16="http://schemas.microsoft.com/office/drawing/2014/main" id="{3E7988CE-9ECA-404F-9F96-EF648565D1E8}"/>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1" name="フローチャート: 判断 170">
          <a:extLst>
            <a:ext uri="{FF2B5EF4-FFF2-40B4-BE49-F238E27FC236}">
              <a16:creationId xmlns:a16="http://schemas.microsoft.com/office/drawing/2014/main" id="{ABC8B7EB-F18F-44C4-B709-1E8339D79E73}"/>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E80E7A4-C601-4ADF-BBEB-F35D71ABC28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A7A0226F-47BF-4F53-B2BB-F380ACC15E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852CA1C-0135-4EE5-B7C1-69CA09CC286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D586B70-4A96-428C-A378-82FC707266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96F7C91-7D17-4284-8345-111594C2E7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177" name="楕円 176">
          <a:extLst>
            <a:ext uri="{FF2B5EF4-FFF2-40B4-BE49-F238E27FC236}">
              <a16:creationId xmlns:a16="http://schemas.microsoft.com/office/drawing/2014/main" id="{8ACD8DE0-2A6B-48D8-AF44-D5C41B2CA1E4}"/>
            </a:ext>
          </a:extLst>
        </xdr:cNvPr>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104322</xdr:rowOff>
    </xdr:from>
    <xdr:to>
      <xdr:col>15</xdr:col>
      <xdr:colOff>101600</xdr:colOff>
      <xdr:row>62</xdr:row>
      <xdr:rowOff>34472</xdr:rowOff>
    </xdr:to>
    <xdr:sp macro="" textlink="">
      <xdr:nvSpPr>
        <xdr:cNvPr id="178" name="楕円 177">
          <a:extLst>
            <a:ext uri="{FF2B5EF4-FFF2-40B4-BE49-F238E27FC236}">
              <a16:creationId xmlns:a16="http://schemas.microsoft.com/office/drawing/2014/main" id="{710E2563-D100-4886-9AAB-C9B8841CE6AC}"/>
            </a:ext>
          </a:extLst>
        </xdr:cNvPr>
        <xdr:cNvSpPr/>
      </xdr:nvSpPr>
      <xdr:spPr>
        <a:xfrm>
          <a:off x="2857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155122</xdr:rowOff>
    </xdr:from>
    <xdr:to>
      <xdr:col>19</xdr:col>
      <xdr:colOff>177800</xdr:colOff>
      <xdr:row>62</xdr:row>
      <xdr:rowOff>8165</xdr:rowOff>
    </xdr:to>
    <xdr:cxnSp macro="">
      <xdr:nvCxnSpPr>
        <xdr:cNvPr id="179" name="直線コネクタ 178">
          <a:extLst>
            <a:ext uri="{FF2B5EF4-FFF2-40B4-BE49-F238E27FC236}">
              <a16:creationId xmlns:a16="http://schemas.microsoft.com/office/drawing/2014/main" id="{17E32168-CA80-4E8D-BC9E-51854D3E2ABE}"/>
            </a:ext>
          </a:extLst>
        </xdr:cNvPr>
        <xdr:cNvCxnSpPr/>
      </xdr:nvCxnSpPr>
      <xdr:spPr>
        <a:xfrm>
          <a:off x="2908300" y="106135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114119</xdr:rowOff>
    </xdr:from>
    <xdr:to>
      <xdr:col>10</xdr:col>
      <xdr:colOff>165100</xdr:colOff>
      <xdr:row>62</xdr:row>
      <xdr:rowOff>44269</xdr:rowOff>
    </xdr:to>
    <xdr:sp macro="" textlink="">
      <xdr:nvSpPr>
        <xdr:cNvPr id="180" name="楕円 179">
          <a:extLst>
            <a:ext uri="{FF2B5EF4-FFF2-40B4-BE49-F238E27FC236}">
              <a16:creationId xmlns:a16="http://schemas.microsoft.com/office/drawing/2014/main" id="{AE6381B3-40F0-4476-B1BA-DA2FA3CC7686}"/>
            </a:ext>
          </a:extLst>
        </xdr:cNvPr>
        <xdr:cNvSpPr/>
      </xdr:nvSpPr>
      <xdr:spPr>
        <a:xfrm>
          <a:off x="1968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155122</xdr:rowOff>
    </xdr:from>
    <xdr:to>
      <xdr:col>15</xdr:col>
      <xdr:colOff>50800</xdr:colOff>
      <xdr:row>61</xdr:row>
      <xdr:rowOff>164919</xdr:rowOff>
    </xdr:to>
    <xdr:cxnSp macro="">
      <xdr:nvCxnSpPr>
        <xdr:cNvPr id="181" name="直線コネクタ 180">
          <a:extLst>
            <a:ext uri="{FF2B5EF4-FFF2-40B4-BE49-F238E27FC236}">
              <a16:creationId xmlns:a16="http://schemas.microsoft.com/office/drawing/2014/main" id="{91D9274D-2B7C-47B5-8326-C6DA73357B4E}"/>
            </a:ext>
          </a:extLst>
        </xdr:cNvPr>
        <xdr:cNvCxnSpPr/>
      </xdr:nvCxnSpPr>
      <xdr:spPr>
        <a:xfrm flipV="1">
          <a:off x="2019300" y="106135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7677B87B-DCAB-4237-ABD3-DD5643805F78}"/>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5399B6C2-43AD-4690-A324-42768F49E2A0}"/>
            </a:ext>
          </a:extLst>
        </xdr:cNvPr>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FEED3881-6683-4CE6-B252-AF22B5439605}"/>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85" name="n_4aveValue【橋りょう・トンネル】&#10;有形固定資産減価償却率">
          <a:extLst>
            <a:ext uri="{FF2B5EF4-FFF2-40B4-BE49-F238E27FC236}">
              <a16:creationId xmlns:a16="http://schemas.microsoft.com/office/drawing/2014/main" id="{69EF58DA-E78C-4398-87E1-B653D5742DC7}"/>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4DA86D85-BF78-457F-92AA-41A0EA1B500C}"/>
            </a:ext>
          </a:extLst>
        </xdr:cNvPr>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25599</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3253698F-7016-4A2F-962C-5ADC2B20CD06}"/>
            </a:ext>
          </a:extLst>
        </xdr:cNvPr>
        <xdr:cNvSpPr txBox="1"/>
      </xdr:nvSpPr>
      <xdr:spPr>
        <a:xfrm>
          <a:off x="2705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35396</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13E9D555-92AC-4643-AADD-105490AD3FF5}"/>
            </a:ext>
          </a:extLst>
        </xdr:cNvPr>
        <xdr:cNvSpPr txBox="1"/>
      </xdr:nvSpPr>
      <xdr:spPr>
        <a:xfrm>
          <a:off x="1816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1AC4EFBE-0FB9-4F2D-A393-735E68978D5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B8BCE006-2776-4092-9BFB-CEB4A880984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ED7C25E8-0109-4FDD-A6CF-B1E3C3D8936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301C9C4E-A020-4AB0-8AFA-2FE95310142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D6166251-8940-4A5A-BF4F-2162FB4F8E7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E24D4708-41D2-4F5A-883C-D69A31B63C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B8FC78EC-174B-4645-8853-EBF2C26A754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7886DD59-B15A-4F0E-949A-6D7D613734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749E66B1-F83C-470C-B948-CC31F6E867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FD969962-EDF2-46F8-9CF8-9B32C754D53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F7E5722B-ECD5-4B8E-80F6-0FB4FA6ED20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0A96D27A-BF6B-4509-89C3-A42B17ACEBB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A8AFD6A7-62BF-454C-8873-0B7F3548180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2" name="テキスト ボックス 201">
          <a:extLst>
            <a:ext uri="{FF2B5EF4-FFF2-40B4-BE49-F238E27FC236}">
              <a16:creationId xmlns:a16="http://schemas.microsoft.com/office/drawing/2014/main" id="{4272E27F-0B95-40A2-87A9-4BCA8946B18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DA20D661-714D-452C-9158-4852F603066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4" name="テキスト ボックス 203">
          <a:extLst>
            <a:ext uri="{FF2B5EF4-FFF2-40B4-BE49-F238E27FC236}">
              <a16:creationId xmlns:a16="http://schemas.microsoft.com/office/drawing/2014/main" id="{17B4CADA-8946-4AFA-BB42-C2D37EBFF6C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A6D31E8F-8116-42AE-8118-5C2DBBE2308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6" name="テキスト ボックス 205">
          <a:extLst>
            <a:ext uri="{FF2B5EF4-FFF2-40B4-BE49-F238E27FC236}">
              <a16:creationId xmlns:a16="http://schemas.microsoft.com/office/drawing/2014/main" id="{94A58D54-19D5-4F55-9E3D-873F85B71BC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AEBAEF2A-67DE-4740-BDF0-69E77ADFA2F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8" name="テキスト ボックス 207">
          <a:extLst>
            <a:ext uri="{FF2B5EF4-FFF2-40B4-BE49-F238E27FC236}">
              <a16:creationId xmlns:a16="http://schemas.microsoft.com/office/drawing/2014/main" id="{E8F2804C-20C0-48CC-AB2B-9C2349D5492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82E20556-B925-4E12-A588-DA62FCBDC2E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290920A6-B42D-492A-8389-683A4C33D21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7D99738E-49BD-40F8-B216-1DEDE6B8AA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12" name="直線コネクタ 211">
          <a:extLst>
            <a:ext uri="{FF2B5EF4-FFF2-40B4-BE49-F238E27FC236}">
              <a16:creationId xmlns:a16="http://schemas.microsoft.com/office/drawing/2014/main" id="{6263B5E8-56D6-4900-BB1D-C8604E10181E}"/>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id="{7907CC09-D9A1-489A-B3E3-A84E3D69502B}"/>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14" name="直線コネクタ 213">
          <a:extLst>
            <a:ext uri="{FF2B5EF4-FFF2-40B4-BE49-F238E27FC236}">
              <a16:creationId xmlns:a16="http://schemas.microsoft.com/office/drawing/2014/main" id="{9FDE930E-B0CC-4217-B6E0-1A568C6B5E14}"/>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0B54CA23-F43A-45C0-911D-BBD785E43EF0}"/>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16" name="直線コネクタ 215">
          <a:extLst>
            <a:ext uri="{FF2B5EF4-FFF2-40B4-BE49-F238E27FC236}">
              <a16:creationId xmlns:a16="http://schemas.microsoft.com/office/drawing/2014/main" id="{BE56E249-1F2F-49DC-8EC8-74DCBDD9C52C}"/>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BE462A72-BD12-4AD5-9719-1B7912799838}"/>
            </a:ext>
          </a:extLst>
        </xdr:cNvPr>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18" name="フローチャート: 判断 217">
          <a:extLst>
            <a:ext uri="{FF2B5EF4-FFF2-40B4-BE49-F238E27FC236}">
              <a16:creationId xmlns:a16="http://schemas.microsoft.com/office/drawing/2014/main" id="{07A6C0E9-871D-4A40-8828-CC7D3CFD418A}"/>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19" name="フローチャート: 判断 218">
          <a:extLst>
            <a:ext uri="{FF2B5EF4-FFF2-40B4-BE49-F238E27FC236}">
              <a16:creationId xmlns:a16="http://schemas.microsoft.com/office/drawing/2014/main" id="{66B474A4-C91D-49BE-81C8-B37D1D57DA60}"/>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0" name="フローチャート: 判断 219">
          <a:extLst>
            <a:ext uri="{FF2B5EF4-FFF2-40B4-BE49-F238E27FC236}">
              <a16:creationId xmlns:a16="http://schemas.microsoft.com/office/drawing/2014/main" id="{070790D7-BD56-453B-8B56-808E89E97322}"/>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21" name="フローチャート: 判断 220">
          <a:extLst>
            <a:ext uri="{FF2B5EF4-FFF2-40B4-BE49-F238E27FC236}">
              <a16:creationId xmlns:a16="http://schemas.microsoft.com/office/drawing/2014/main" id="{F82BE169-CF5D-466A-889B-C61B202CDC27}"/>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22" name="フローチャート: 判断 221">
          <a:extLst>
            <a:ext uri="{FF2B5EF4-FFF2-40B4-BE49-F238E27FC236}">
              <a16:creationId xmlns:a16="http://schemas.microsoft.com/office/drawing/2014/main" id="{C1D6D8B8-C69B-407D-854A-1037F68AE6FA}"/>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1E01D47C-3CC6-4B13-918F-A328525A8B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5A40E4DF-251F-41AD-8FA0-3DE6AE100DB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30280A3-B12C-45C0-A164-971BDAE86C3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B29415A-42FF-4005-96A1-F0EAB471B6F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681D227-E71B-4FEA-ADDA-24CE8A9D151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21233</xdr:rowOff>
    </xdr:from>
    <xdr:to>
      <xdr:col>50</xdr:col>
      <xdr:colOff>165100</xdr:colOff>
      <xdr:row>63</xdr:row>
      <xdr:rowOff>122833</xdr:rowOff>
    </xdr:to>
    <xdr:sp macro="" textlink="">
      <xdr:nvSpPr>
        <xdr:cNvPr id="228" name="楕円 227">
          <a:extLst>
            <a:ext uri="{FF2B5EF4-FFF2-40B4-BE49-F238E27FC236}">
              <a16:creationId xmlns:a16="http://schemas.microsoft.com/office/drawing/2014/main" id="{47A23717-7DA6-4644-B592-57297740C68E}"/>
            </a:ext>
          </a:extLst>
        </xdr:cNvPr>
        <xdr:cNvSpPr/>
      </xdr:nvSpPr>
      <xdr:spPr>
        <a:xfrm>
          <a:off x="9588500" y="1082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22823</xdr:rowOff>
    </xdr:from>
    <xdr:to>
      <xdr:col>46</xdr:col>
      <xdr:colOff>38100</xdr:colOff>
      <xdr:row>63</xdr:row>
      <xdr:rowOff>124423</xdr:rowOff>
    </xdr:to>
    <xdr:sp macro="" textlink="">
      <xdr:nvSpPr>
        <xdr:cNvPr id="229" name="楕円 228">
          <a:extLst>
            <a:ext uri="{FF2B5EF4-FFF2-40B4-BE49-F238E27FC236}">
              <a16:creationId xmlns:a16="http://schemas.microsoft.com/office/drawing/2014/main" id="{7EE33A93-A04C-4722-8DB1-4FB130F3E306}"/>
            </a:ext>
          </a:extLst>
        </xdr:cNvPr>
        <xdr:cNvSpPr/>
      </xdr:nvSpPr>
      <xdr:spPr>
        <a:xfrm>
          <a:off x="8699500" y="108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72033</xdr:rowOff>
    </xdr:from>
    <xdr:to>
      <xdr:col>50</xdr:col>
      <xdr:colOff>114300</xdr:colOff>
      <xdr:row>63</xdr:row>
      <xdr:rowOff>73623</xdr:rowOff>
    </xdr:to>
    <xdr:cxnSp macro="">
      <xdr:nvCxnSpPr>
        <xdr:cNvPr id="230" name="直線コネクタ 229">
          <a:extLst>
            <a:ext uri="{FF2B5EF4-FFF2-40B4-BE49-F238E27FC236}">
              <a16:creationId xmlns:a16="http://schemas.microsoft.com/office/drawing/2014/main" id="{15FED0AD-E440-4D6E-B22F-E6176E07E925}"/>
            </a:ext>
          </a:extLst>
        </xdr:cNvPr>
        <xdr:cNvCxnSpPr/>
      </xdr:nvCxnSpPr>
      <xdr:spPr>
        <a:xfrm flipV="1">
          <a:off x="8750300" y="10873383"/>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29121</xdr:rowOff>
    </xdr:from>
    <xdr:to>
      <xdr:col>41</xdr:col>
      <xdr:colOff>101600</xdr:colOff>
      <xdr:row>63</xdr:row>
      <xdr:rowOff>130721</xdr:rowOff>
    </xdr:to>
    <xdr:sp macro="" textlink="">
      <xdr:nvSpPr>
        <xdr:cNvPr id="231" name="楕円 230">
          <a:extLst>
            <a:ext uri="{FF2B5EF4-FFF2-40B4-BE49-F238E27FC236}">
              <a16:creationId xmlns:a16="http://schemas.microsoft.com/office/drawing/2014/main" id="{5D116E14-458B-47EC-A478-84C60F6EAB8F}"/>
            </a:ext>
          </a:extLst>
        </xdr:cNvPr>
        <xdr:cNvSpPr/>
      </xdr:nvSpPr>
      <xdr:spPr>
        <a:xfrm>
          <a:off x="7810500" y="1083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73623</xdr:rowOff>
    </xdr:from>
    <xdr:to>
      <xdr:col>45</xdr:col>
      <xdr:colOff>177800</xdr:colOff>
      <xdr:row>63</xdr:row>
      <xdr:rowOff>79921</xdr:rowOff>
    </xdr:to>
    <xdr:cxnSp macro="">
      <xdr:nvCxnSpPr>
        <xdr:cNvPr id="232" name="直線コネクタ 231">
          <a:extLst>
            <a:ext uri="{FF2B5EF4-FFF2-40B4-BE49-F238E27FC236}">
              <a16:creationId xmlns:a16="http://schemas.microsoft.com/office/drawing/2014/main" id="{EDC23F1D-F5CB-4110-8C07-73F4A0A3C338}"/>
            </a:ext>
          </a:extLst>
        </xdr:cNvPr>
        <xdr:cNvCxnSpPr/>
      </xdr:nvCxnSpPr>
      <xdr:spPr>
        <a:xfrm flipV="1">
          <a:off x="7861300" y="10874973"/>
          <a:ext cx="889000" cy="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4B227B9B-4A8D-4B48-AEFB-B9FCAAAB6793}"/>
            </a:ext>
          </a:extLst>
        </xdr:cNvPr>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162017</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5EBDACD3-122A-4044-8B81-6EBD0D0D6DF0}"/>
            </a:ext>
          </a:extLst>
        </xdr:cNvPr>
        <xdr:cNvSpPr txBox="1"/>
      </xdr:nvSpPr>
      <xdr:spPr>
        <a:xfrm>
          <a:off x="8450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7926203A-1A12-4A89-813E-37DDC612CEF6}"/>
            </a:ext>
          </a:extLst>
        </xdr:cNvPr>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36" name="n_4aveValue【橋りょう・トンネル】&#10;一人当たり有形固定資産（償却資産）額">
          <a:extLst>
            <a:ext uri="{FF2B5EF4-FFF2-40B4-BE49-F238E27FC236}">
              <a16:creationId xmlns:a16="http://schemas.microsoft.com/office/drawing/2014/main" id="{F37D1DAE-180C-46AE-89E1-BE76035B34DE}"/>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139360</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9FCCF77D-F396-44E2-9CF2-237F31696190}"/>
            </a:ext>
          </a:extLst>
        </xdr:cNvPr>
        <xdr:cNvSpPr txBox="1"/>
      </xdr:nvSpPr>
      <xdr:spPr>
        <a:xfrm>
          <a:off x="9327095" y="1059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140950</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883D6B0C-D36D-40C4-B84E-3DFB292FF5F2}"/>
            </a:ext>
          </a:extLst>
        </xdr:cNvPr>
        <xdr:cNvSpPr txBox="1"/>
      </xdr:nvSpPr>
      <xdr:spPr>
        <a:xfrm>
          <a:off x="8450795" y="1059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147248</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42015372-5CDE-45B0-B306-9F86EF28B6C0}"/>
            </a:ext>
          </a:extLst>
        </xdr:cNvPr>
        <xdr:cNvSpPr txBox="1"/>
      </xdr:nvSpPr>
      <xdr:spPr>
        <a:xfrm>
          <a:off x="7561795" y="1060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D4AAED15-EACD-4B94-A47E-D71F8C7F555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E8CA943B-D97F-4D4B-A7C9-F01532EFB9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C526BDC8-6BA3-4257-86C3-8F3E62EA033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488B55D-4804-4A1A-9E8E-D828BC4DCC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2049C02C-74AA-48FD-BB23-49EFA23A53A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1051EBCD-5D57-4A72-8DA4-10EEAA9750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D0ED65ED-3A0D-4144-B869-34AC5E9729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479C44B0-6287-47C0-B7B8-4A8C1DBC321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2F209802-7D41-4C8F-AC32-0020F431C4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BA014D43-BE33-46D2-928E-2D73B13C73E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C4289ABD-19D5-4955-A555-0426A658412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6F3C17EB-50C2-4C83-A8BE-5F281FD1AFA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2" name="テキスト ボックス 251">
          <a:extLst>
            <a:ext uri="{FF2B5EF4-FFF2-40B4-BE49-F238E27FC236}">
              <a16:creationId xmlns:a16="http://schemas.microsoft.com/office/drawing/2014/main" id="{024E5DFB-FB26-472A-B71D-2DF952C2415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78306A94-90FF-4D6C-979A-05DF6A16321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592638D0-7D01-45CC-B03E-B121305003E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7776BAC2-C964-4A47-BB95-7ED8F52BE0F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5AE68A5C-7069-4635-B400-B699AEA19D0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FC3EA4F7-20EC-45A4-829C-EF82E080206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BC80C7B7-3267-476F-B284-AFE4E3A6547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BF4C454C-C90B-4EEC-BE90-CAC222BD3A9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C01EAE72-6087-4EBC-80A6-CD06910F886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D59373DD-9F35-4E00-8048-A996B1D883F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2" name="テキスト ボックス 261">
          <a:extLst>
            <a:ext uri="{FF2B5EF4-FFF2-40B4-BE49-F238E27FC236}">
              <a16:creationId xmlns:a16="http://schemas.microsoft.com/office/drawing/2014/main" id="{A128A2A2-CEA4-4641-BB0B-C6A00E6A135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85EA1AB9-405C-473B-93ED-C605DD291CF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D3047D2A-D94A-4596-96EA-1B5B540275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65" name="直線コネクタ 264">
          <a:extLst>
            <a:ext uri="{FF2B5EF4-FFF2-40B4-BE49-F238E27FC236}">
              <a16:creationId xmlns:a16="http://schemas.microsoft.com/office/drawing/2014/main" id="{5DD20472-7135-4CF6-B282-580AE40A5678}"/>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C016D3C4-B928-4CF4-B5CB-BC0F147D9C03}"/>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67" name="直線コネクタ 266">
          <a:extLst>
            <a:ext uri="{FF2B5EF4-FFF2-40B4-BE49-F238E27FC236}">
              <a16:creationId xmlns:a16="http://schemas.microsoft.com/office/drawing/2014/main" id="{35E0E660-FEDE-4096-A241-1A590877AC3B}"/>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68" name="【公営住宅】&#10;有形固定資産減価償却率最大値テキスト">
          <a:extLst>
            <a:ext uri="{FF2B5EF4-FFF2-40B4-BE49-F238E27FC236}">
              <a16:creationId xmlns:a16="http://schemas.microsoft.com/office/drawing/2014/main" id="{6D7388DF-FF62-4438-919B-075A3FDAF3A8}"/>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69" name="直線コネクタ 268">
          <a:extLst>
            <a:ext uri="{FF2B5EF4-FFF2-40B4-BE49-F238E27FC236}">
              <a16:creationId xmlns:a16="http://schemas.microsoft.com/office/drawing/2014/main" id="{6B16A3BF-3950-41AD-A7E4-E1C7D4B42040}"/>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97C7BB9B-F27D-4B72-9D23-71344963C511}"/>
            </a:ext>
          </a:extLst>
        </xdr:cNvPr>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71" name="フローチャート: 判断 270">
          <a:extLst>
            <a:ext uri="{FF2B5EF4-FFF2-40B4-BE49-F238E27FC236}">
              <a16:creationId xmlns:a16="http://schemas.microsoft.com/office/drawing/2014/main" id="{A9EBB248-0469-40D7-9643-5E5022D71585}"/>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72" name="フローチャート: 判断 271">
          <a:extLst>
            <a:ext uri="{FF2B5EF4-FFF2-40B4-BE49-F238E27FC236}">
              <a16:creationId xmlns:a16="http://schemas.microsoft.com/office/drawing/2014/main" id="{0A97D3AF-221F-447B-A23E-8D65CB0E4247}"/>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73" name="フローチャート: 判断 272">
          <a:extLst>
            <a:ext uri="{FF2B5EF4-FFF2-40B4-BE49-F238E27FC236}">
              <a16:creationId xmlns:a16="http://schemas.microsoft.com/office/drawing/2014/main" id="{B1C83131-708E-4C2B-9441-C766A6219908}"/>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74" name="フローチャート: 判断 273">
          <a:extLst>
            <a:ext uri="{FF2B5EF4-FFF2-40B4-BE49-F238E27FC236}">
              <a16:creationId xmlns:a16="http://schemas.microsoft.com/office/drawing/2014/main" id="{B349A31D-3F6E-4260-9BE0-C237DBE96A68}"/>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75" name="フローチャート: 判断 274">
          <a:extLst>
            <a:ext uri="{FF2B5EF4-FFF2-40B4-BE49-F238E27FC236}">
              <a16:creationId xmlns:a16="http://schemas.microsoft.com/office/drawing/2014/main" id="{AFC7B7F3-2293-4DD7-9110-729326CA9AA4}"/>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77506E27-E565-4E72-88E0-77AD53CC40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4AF92F0-8434-4A3E-9B2B-063B2C189C4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670AD11-1608-49F8-AE09-3C4A4947E8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503A6C0-2D56-4596-9B76-E20F2E97552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A20BA2F-4650-498A-9476-4071242594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281" name="楕円 280">
          <a:extLst>
            <a:ext uri="{FF2B5EF4-FFF2-40B4-BE49-F238E27FC236}">
              <a16:creationId xmlns:a16="http://schemas.microsoft.com/office/drawing/2014/main" id="{BC86CB9D-7E77-4A5A-929E-A259A431847F}"/>
            </a:ext>
          </a:extLst>
        </xdr:cNvPr>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2" name="楕円 281">
          <a:extLst>
            <a:ext uri="{FF2B5EF4-FFF2-40B4-BE49-F238E27FC236}">
              <a16:creationId xmlns:a16="http://schemas.microsoft.com/office/drawing/2014/main" id="{CBB67BB1-8FFE-4E27-8620-CE7F8ECAA06C}"/>
            </a:ext>
          </a:extLst>
        </xdr:cNvPr>
        <xdr:cNvSpPr/>
      </xdr:nvSpPr>
      <xdr:spPr>
        <a:xfrm>
          <a:off x="2857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85452</xdr:rowOff>
    </xdr:from>
    <xdr:to>
      <xdr:col>19</xdr:col>
      <xdr:colOff>177800</xdr:colOff>
      <xdr:row>83</xdr:row>
      <xdr:rowOff>106680</xdr:rowOff>
    </xdr:to>
    <xdr:cxnSp macro="">
      <xdr:nvCxnSpPr>
        <xdr:cNvPr id="283" name="直線コネクタ 282">
          <a:extLst>
            <a:ext uri="{FF2B5EF4-FFF2-40B4-BE49-F238E27FC236}">
              <a16:creationId xmlns:a16="http://schemas.microsoft.com/office/drawing/2014/main" id="{01164D06-4E97-4F29-B30B-2C0AFDE27E6E}"/>
            </a:ext>
          </a:extLst>
        </xdr:cNvPr>
        <xdr:cNvCxnSpPr/>
      </xdr:nvCxnSpPr>
      <xdr:spPr>
        <a:xfrm>
          <a:off x="2908300" y="1431580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15058</xdr:rowOff>
    </xdr:from>
    <xdr:to>
      <xdr:col>10</xdr:col>
      <xdr:colOff>165100</xdr:colOff>
      <xdr:row>83</xdr:row>
      <xdr:rowOff>116658</xdr:rowOff>
    </xdr:to>
    <xdr:sp macro="" textlink="">
      <xdr:nvSpPr>
        <xdr:cNvPr id="284" name="楕円 283">
          <a:extLst>
            <a:ext uri="{FF2B5EF4-FFF2-40B4-BE49-F238E27FC236}">
              <a16:creationId xmlns:a16="http://schemas.microsoft.com/office/drawing/2014/main" id="{4BC37794-AC3C-4941-B812-954A6CD693E0}"/>
            </a:ext>
          </a:extLst>
        </xdr:cNvPr>
        <xdr:cNvSpPr/>
      </xdr:nvSpPr>
      <xdr:spPr>
        <a:xfrm>
          <a:off x="1968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65858</xdr:rowOff>
    </xdr:from>
    <xdr:to>
      <xdr:col>15</xdr:col>
      <xdr:colOff>50800</xdr:colOff>
      <xdr:row>83</xdr:row>
      <xdr:rowOff>85452</xdr:rowOff>
    </xdr:to>
    <xdr:cxnSp macro="">
      <xdr:nvCxnSpPr>
        <xdr:cNvPr id="285" name="直線コネクタ 284">
          <a:extLst>
            <a:ext uri="{FF2B5EF4-FFF2-40B4-BE49-F238E27FC236}">
              <a16:creationId xmlns:a16="http://schemas.microsoft.com/office/drawing/2014/main" id="{E8ADADFB-D45D-4571-9821-DA50C3EC1E2D}"/>
            </a:ext>
          </a:extLst>
        </xdr:cNvPr>
        <xdr:cNvCxnSpPr/>
      </xdr:nvCxnSpPr>
      <xdr:spPr>
        <a:xfrm>
          <a:off x="2019300" y="142962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286" name="n_1aveValue【公営住宅】&#10;有形固定資産減価償却率">
          <a:extLst>
            <a:ext uri="{FF2B5EF4-FFF2-40B4-BE49-F238E27FC236}">
              <a16:creationId xmlns:a16="http://schemas.microsoft.com/office/drawing/2014/main" id="{FEC78941-3099-4EDB-AF28-961C0417BA6F}"/>
            </a:ext>
          </a:extLst>
        </xdr:cNvPr>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287" name="n_2aveValue【公営住宅】&#10;有形固定資産減価償却率">
          <a:extLst>
            <a:ext uri="{FF2B5EF4-FFF2-40B4-BE49-F238E27FC236}">
              <a16:creationId xmlns:a16="http://schemas.microsoft.com/office/drawing/2014/main" id="{5A39800F-B733-417C-8D6E-610603749BB2}"/>
            </a:ext>
          </a:extLst>
        </xdr:cNvPr>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288" name="n_3aveValue【公営住宅】&#10;有形固定資産減価償却率">
          <a:extLst>
            <a:ext uri="{FF2B5EF4-FFF2-40B4-BE49-F238E27FC236}">
              <a16:creationId xmlns:a16="http://schemas.microsoft.com/office/drawing/2014/main" id="{4043BC63-07C9-4897-A85B-30A35441DF0D}"/>
            </a:ext>
          </a:extLst>
        </xdr:cNvPr>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289" name="n_4aveValue【公営住宅】&#10;有形固定資産減価償却率">
          <a:extLst>
            <a:ext uri="{FF2B5EF4-FFF2-40B4-BE49-F238E27FC236}">
              <a16:creationId xmlns:a16="http://schemas.microsoft.com/office/drawing/2014/main" id="{88FC5862-DA80-4B52-9E2E-188D1C527829}"/>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2557</xdr:rowOff>
    </xdr:from>
    <xdr:ext cx="405111" cy="259045"/>
    <xdr:sp macro="" textlink="">
      <xdr:nvSpPr>
        <xdr:cNvPr id="290" name="n_1mainValue【公営住宅】&#10;有形固定資産減価償却率">
          <a:extLst>
            <a:ext uri="{FF2B5EF4-FFF2-40B4-BE49-F238E27FC236}">
              <a16:creationId xmlns:a16="http://schemas.microsoft.com/office/drawing/2014/main" id="{DEF101C2-AAF5-44C8-B6C9-EFE0169E1520}"/>
            </a:ext>
          </a:extLst>
        </xdr:cNvPr>
        <xdr:cNvSpPr txBox="1"/>
      </xdr:nvSpPr>
      <xdr:spPr>
        <a:xfrm>
          <a:off x="35820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91" name="n_2mainValue【公営住宅】&#10;有形固定資産減価償却率">
          <a:extLst>
            <a:ext uri="{FF2B5EF4-FFF2-40B4-BE49-F238E27FC236}">
              <a16:creationId xmlns:a16="http://schemas.microsoft.com/office/drawing/2014/main" id="{C23B3B8B-CC7C-44B1-8E05-D0AD2AB1D47B}"/>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133185</xdr:rowOff>
    </xdr:from>
    <xdr:ext cx="405111" cy="259045"/>
    <xdr:sp macro="" textlink="">
      <xdr:nvSpPr>
        <xdr:cNvPr id="292" name="n_3mainValue【公営住宅】&#10;有形固定資産減価償却率">
          <a:extLst>
            <a:ext uri="{FF2B5EF4-FFF2-40B4-BE49-F238E27FC236}">
              <a16:creationId xmlns:a16="http://schemas.microsoft.com/office/drawing/2014/main" id="{5C477E6B-BF55-49C7-9556-50FABFEC1E54}"/>
            </a:ext>
          </a:extLst>
        </xdr:cNvPr>
        <xdr:cNvSpPr txBox="1"/>
      </xdr:nvSpPr>
      <xdr:spPr>
        <a:xfrm>
          <a:off x="1816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3DC915F8-35A7-4B5A-B519-32247285550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2B7997B0-EEC7-45AB-B21C-565B322002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8038660E-5545-4335-9FE9-D09163A07B2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FEB5F3FE-A01C-4B1D-ADFC-F8AB8EC85E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19E59FCD-0B81-4C43-A223-F6453E0977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9F98FDD0-C25A-448F-AD6E-DCF01F15ED9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35074918-6EC0-49B7-9B20-22F5E317B74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63C8DA6C-C6B8-4FB5-9DF0-838D3FFB70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D0BECEA1-A8D8-488A-AA06-E71FCE7F98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ECBB5836-BBE4-4DCF-B502-CB0CF95C84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a:extLst>
            <a:ext uri="{FF2B5EF4-FFF2-40B4-BE49-F238E27FC236}">
              <a16:creationId xmlns:a16="http://schemas.microsoft.com/office/drawing/2014/main" id="{FAD7089A-6D39-43C4-9FC6-BE7B04144352}"/>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a:extLst>
            <a:ext uri="{FF2B5EF4-FFF2-40B4-BE49-F238E27FC236}">
              <a16:creationId xmlns:a16="http://schemas.microsoft.com/office/drawing/2014/main" id="{C3111343-DD2D-48A2-8697-7AE6D8D6D09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6425FE31-75B1-4221-BE23-6D07D1ECDDE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a:extLst>
            <a:ext uri="{FF2B5EF4-FFF2-40B4-BE49-F238E27FC236}">
              <a16:creationId xmlns:a16="http://schemas.microsoft.com/office/drawing/2014/main" id="{8C6DCABC-37C1-43CF-AE5F-7B0CF5D2C81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a:extLst>
            <a:ext uri="{FF2B5EF4-FFF2-40B4-BE49-F238E27FC236}">
              <a16:creationId xmlns:a16="http://schemas.microsoft.com/office/drawing/2014/main" id="{010EB95E-8E51-404C-BC14-9B7DC6EA5A26}"/>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a:extLst>
            <a:ext uri="{FF2B5EF4-FFF2-40B4-BE49-F238E27FC236}">
              <a16:creationId xmlns:a16="http://schemas.microsoft.com/office/drawing/2014/main" id="{726A6D04-87EE-4427-944A-9B0E47C25E1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id="{6DAEC8B5-6458-4C84-93F5-9F66CF9A701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a:extLst>
            <a:ext uri="{FF2B5EF4-FFF2-40B4-BE49-F238E27FC236}">
              <a16:creationId xmlns:a16="http://schemas.microsoft.com/office/drawing/2014/main" id="{BEE34D72-95C0-496E-B550-99FFEE754A0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a:extLst>
            <a:ext uri="{FF2B5EF4-FFF2-40B4-BE49-F238E27FC236}">
              <a16:creationId xmlns:a16="http://schemas.microsoft.com/office/drawing/2014/main" id="{58B5F37F-9E69-4159-A787-D29AD8587DE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12" name="直線コネクタ 311">
          <a:extLst>
            <a:ext uri="{FF2B5EF4-FFF2-40B4-BE49-F238E27FC236}">
              <a16:creationId xmlns:a16="http://schemas.microsoft.com/office/drawing/2014/main" id="{60F55D3F-3696-46D8-B974-179C1519BC68}"/>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3" name="【公営住宅】&#10;一人当たり面積最小値テキスト">
          <a:extLst>
            <a:ext uri="{FF2B5EF4-FFF2-40B4-BE49-F238E27FC236}">
              <a16:creationId xmlns:a16="http://schemas.microsoft.com/office/drawing/2014/main" id="{091173DC-C0A8-4CF8-BEB0-1DD0EAC55B44}"/>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4" name="直線コネクタ 313">
          <a:extLst>
            <a:ext uri="{FF2B5EF4-FFF2-40B4-BE49-F238E27FC236}">
              <a16:creationId xmlns:a16="http://schemas.microsoft.com/office/drawing/2014/main" id="{5AA53C24-C491-40BE-B089-25FEFD1F2B5D}"/>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15" name="【公営住宅】&#10;一人当たり面積最大値テキスト">
          <a:extLst>
            <a:ext uri="{FF2B5EF4-FFF2-40B4-BE49-F238E27FC236}">
              <a16:creationId xmlns:a16="http://schemas.microsoft.com/office/drawing/2014/main" id="{31A3645D-91F0-479C-B191-5B46ADE6972F}"/>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16" name="直線コネクタ 315">
          <a:extLst>
            <a:ext uri="{FF2B5EF4-FFF2-40B4-BE49-F238E27FC236}">
              <a16:creationId xmlns:a16="http://schemas.microsoft.com/office/drawing/2014/main" id="{71D48B26-C251-49A7-8C8B-F000D1610DD9}"/>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17" name="【公営住宅】&#10;一人当たり面積平均値テキスト">
          <a:extLst>
            <a:ext uri="{FF2B5EF4-FFF2-40B4-BE49-F238E27FC236}">
              <a16:creationId xmlns:a16="http://schemas.microsoft.com/office/drawing/2014/main" id="{073A6B42-EA0B-4E40-A80C-CCB9657E9AC5}"/>
            </a:ext>
          </a:extLst>
        </xdr:cNvPr>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18" name="フローチャート: 判断 317">
          <a:extLst>
            <a:ext uri="{FF2B5EF4-FFF2-40B4-BE49-F238E27FC236}">
              <a16:creationId xmlns:a16="http://schemas.microsoft.com/office/drawing/2014/main" id="{8A3CAB20-ED1F-4CDD-BD81-2EF6558A7C23}"/>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19" name="フローチャート: 判断 318">
          <a:extLst>
            <a:ext uri="{FF2B5EF4-FFF2-40B4-BE49-F238E27FC236}">
              <a16:creationId xmlns:a16="http://schemas.microsoft.com/office/drawing/2014/main" id="{BCEF0400-CDA9-4B24-9759-AEE50317836D}"/>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20" name="フローチャート: 判断 319">
          <a:extLst>
            <a:ext uri="{FF2B5EF4-FFF2-40B4-BE49-F238E27FC236}">
              <a16:creationId xmlns:a16="http://schemas.microsoft.com/office/drawing/2014/main" id="{3DD95A50-73A5-4CC0-A989-6E04447FA606}"/>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21" name="フローチャート: 判断 320">
          <a:extLst>
            <a:ext uri="{FF2B5EF4-FFF2-40B4-BE49-F238E27FC236}">
              <a16:creationId xmlns:a16="http://schemas.microsoft.com/office/drawing/2014/main" id="{077547BA-9088-4F0D-8F7C-5DC59F579F72}"/>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22" name="フローチャート: 判断 321">
          <a:extLst>
            <a:ext uri="{FF2B5EF4-FFF2-40B4-BE49-F238E27FC236}">
              <a16:creationId xmlns:a16="http://schemas.microsoft.com/office/drawing/2014/main" id="{2601E95B-B1D6-4B5B-AA48-6D69BF3E65C7}"/>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7E3E87F4-8423-4464-9566-F5A4E405CBE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FCCF603C-6A24-4C9E-A4D3-7E69E5EC4E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D7F413C5-4AC1-47A6-BB85-B15EA644953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81CBEABB-6E83-4AC4-8674-3933CD4E0E4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117F6924-E810-4439-8447-1EECD27331A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38736</xdr:rowOff>
    </xdr:from>
    <xdr:to>
      <xdr:col>50</xdr:col>
      <xdr:colOff>165100</xdr:colOff>
      <xdr:row>82</xdr:row>
      <xdr:rowOff>140336</xdr:rowOff>
    </xdr:to>
    <xdr:sp macro="" textlink="">
      <xdr:nvSpPr>
        <xdr:cNvPr id="328" name="楕円 327">
          <a:extLst>
            <a:ext uri="{FF2B5EF4-FFF2-40B4-BE49-F238E27FC236}">
              <a16:creationId xmlns:a16="http://schemas.microsoft.com/office/drawing/2014/main" id="{A813DCE3-2439-47D0-9317-A91E4C547187}"/>
            </a:ext>
          </a:extLst>
        </xdr:cNvPr>
        <xdr:cNvSpPr/>
      </xdr:nvSpPr>
      <xdr:spPr>
        <a:xfrm>
          <a:off x="9588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42735</xdr:rowOff>
    </xdr:from>
    <xdr:to>
      <xdr:col>46</xdr:col>
      <xdr:colOff>38100</xdr:colOff>
      <xdr:row>82</xdr:row>
      <xdr:rowOff>144335</xdr:rowOff>
    </xdr:to>
    <xdr:sp macro="" textlink="">
      <xdr:nvSpPr>
        <xdr:cNvPr id="329" name="楕円 328">
          <a:extLst>
            <a:ext uri="{FF2B5EF4-FFF2-40B4-BE49-F238E27FC236}">
              <a16:creationId xmlns:a16="http://schemas.microsoft.com/office/drawing/2014/main" id="{403DA578-B995-45C7-AAFD-3F684E107C66}"/>
            </a:ext>
          </a:extLst>
        </xdr:cNvPr>
        <xdr:cNvSpPr/>
      </xdr:nvSpPr>
      <xdr:spPr>
        <a:xfrm>
          <a:off x="8699500" y="14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89536</xdr:rowOff>
    </xdr:from>
    <xdr:to>
      <xdr:col>50</xdr:col>
      <xdr:colOff>114300</xdr:colOff>
      <xdr:row>82</xdr:row>
      <xdr:rowOff>93535</xdr:rowOff>
    </xdr:to>
    <xdr:cxnSp macro="">
      <xdr:nvCxnSpPr>
        <xdr:cNvPr id="330" name="直線コネクタ 329">
          <a:extLst>
            <a:ext uri="{FF2B5EF4-FFF2-40B4-BE49-F238E27FC236}">
              <a16:creationId xmlns:a16="http://schemas.microsoft.com/office/drawing/2014/main" id="{A200B047-AE41-42F2-ACBE-906FEF447F93}"/>
            </a:ext>
          </a:extLst>
        </xdr:cNvPr>
        <xdr:cNvCxnSpPr/>
      </xdr:nvCxnSpPr>
      <xdr:spPr>
        <a:xfrm flipV="1">
          <a:off x="8750300" y="14148436"/>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42735</xdr:rowOff>
    </xdr:from>
    <xdr:to>
      <xdr:col>41</xdr:col>
      <xdr:colOff>101600</xdr:colOff>
      <xdr:row>82</xdr:row>
      <xdr:rowOff>144335</xdr:rowOff>
    </xdr:to>
    <xdr:sp macro="" textlink="">
      <xdr:nvSpPr>
        <xdr:cNvPr id="331" name="楕円 330">
          <a:extLst>
            <a:ext uri="{FF2B5EF4-FFF2-40B4-BE49-F238E27FC236}">
              <a16:creationId xmlns:a16="http://schemas.microsoft.com/office/drawing/2014/main" id="{34610F23-408D-42E3-B195-6EA9B8CB23AC}"/>
            </a:ext>
          </a:extLst>
        </xdr:cNvPr>
        <xdr:cNvSpPr/>
      </xdr:nvSpPr>
      <xdr:spPr>
        <a:xfrm>
          <a:off x="7810500" y="14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93535</xdr:rowOff>
    </xdr:from>
    <xdr:to>
      <xdr:col>45</xdr:col>
      <xdr:colOff>177800</xdr:colOff>
      <xdr:row>82</xdr:row>
      <xdr:rowOff>93535</xdr:rowOff>
    </xdr:to>
    <xdr:cxnSp macro="">
      <xdr:nvCxnSpPr>
        <xdr:cNvPr id="332" name="直線コネクタ 331">
          <a:extLst>
            <a:ext uri="{FF2B5EF4-FFF2-40B4-BE49-F238E27FC236}">
              <a16:creationId xmlns:a16="http://schemas.microsoft.com/office/drawing/2014/main" id="{B45C7175-B412-435D-8646-64D9CACFBCE7}"/>
            </a:ext>
          </a:extLst>
        </xdr:cNvPr>
        <xdr:cNvCxnSpPr/>
      </xdr:nvCxnSpPr>
      <xdr:spPr>
        <a:xfrm>
          <a:off x="7861300" y="14152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33" name="n_1aveValue【公営住宅】&#10;一人当たり面積">
          <a:extLst>
            <a:ext uri="{FF2B5EF4-FFF2-40B4-BE49-F238E27FC236}">
              <a16:creationId xmlns:a16="http://schemas.microsoft.com/office/drawing/2014/main" id="{6C592BA4-CD34-4EA0-BBEC-4ABA8FCED7C5}"/>
            </a:ext>
          </a:extLst>
        </xdr:cNvPr>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34" name="n_2aveValue【公営住宅】&#10;一人当たり面積">
          <a:extLst>
            <a:ext uri="{FF2B5EF4-FFF2-40B4-BE49-F238E27FC236}">
              <a16:creationId xmlns:a16="http://schemas.microsoft.com/office/drawing/2014/main" id="{E11B2C17-91A2-471F-A017-CF6B8EE7B89B}"/>
            </a:ext>
          </a:extLst>
        </xdr:cNvPr>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35" name="n_3aveValue【公営住宅】&#10;一人当たり面積">
          <a:extLst>
            <a:ext uri="{FF2B5EF4-FFF2-40B4-BE49-F238E27FC236}">
              <a16:creationId xmlns:a16="http://schemas.microsoft.com/office/drawing/2014/main" id="{218EF387-154A-4D6E-9B1F-76A621BBDEF0}"/>
            </a:ext>
          </a:extLst>
        </xdr:cNvPr>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36" name="n_4aveValue【公営住宅】&#10;一人当たり面積">
          <a:extLst>
            <a:ext uri="{FF2B5EF4-FFF2-40B4-BE49-F238E27FC236}">
              <a16:creationId xmlns:a16="http://schemas.microsoft.com/office/drawing/2014/main" id="{5C322061-FD2F-433A-84AF-755BC8B9A247}"/>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156863</xdr:rowOff>
    </xdr:from>
    <xdr:ext cx="469744" cy="259045"/>
    <xdr:sp macro="" textlink="">
      <xdr:nvSpPr>
        <xdr:cNvPr id="337" name="n_1mainValue【公営住宅】&#10;一人当たり面積">
          <a:extLst>
            <a:ext uri="{FF2B5EF4-FFF2-40B4-BE49-F238E27FC236}">
              <a16:creationId xmlns:a16="http://schemas.microsoft.com/office/drawing/2014/main" id="{BE9B9F35-9B4E-4987-8B8A-04FDC669BBEC}"/>
            </a:ext>
          </a:extLst>
        </xdr:cNvPr>
        <xdr:cNvSpPr txBox="1"/>
      </xdr:nvSpPr>
      <xdr:spPr>
        <a:xfrm>
          <a:off x="9391727" y="138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160862</xdr:rowOff>
    </xdr:from>
    <xdr:ext cx="469744" cy="259045"/>
    <xdr:sp macro="" textlink="">
      <xdr:nvSpPr>
        <xdr:cNvPr id="338" name="n_2mainValue【公営住宅】&#10;一人当たり面積">
          <a:extLst>
            <a:ext uri="{FF2B5EF4-FFF2-40B4-BE49-F238E27FC236}">
              <a16:creationId xmlns:a16="http://schemas.microsoft.com/office/drawing/2014/main" id="{428869F7-0A23-4281-BFE5-C9088FD203CE}"/>
            </a:ext>
          </a:extLst>
        </xdr:cNvPr>
        <xdr:cNvSpPr txBox="1"/>
      </xdr:nvSpPr>
      <xdr:spPr>
        <a:xfrm>
          <a:off x="8515427" y="1387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160862</xdr:rowOff>
    </xdr:from>
    <xdr:ext cx="469744" cy="259045"/>
    <xdr:sp macro="" textlink="">
      <xdr:nvSpPr>
        <xdr:cNvPr id="339" name="n_3mainValue【公営住宅】&#10;一人当たり面積">
          <a:extLst>
            <a:ext uri="{FF2B5EF4-FFF2-40B4-BE49-F238E27FC236}">
              <a16:creationId xmlns:a16="http://schemas.microsoft.com/office/drawing/2014/main" id="{B02E80EE-C780-42B5-95BE-0B1CBAC5A841}"/>
            </a:ext>
          </a:extLst>
        </xdr:cNvPr>
        <xdr:cNvSpPr txBox="1"/>
      </xdr:nvSpPr>
      <xdr:spPr>
        <a:xfrm>
          <a:off x="7626427" y="1387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50761144-9A79-4EAB-8966-50EECAF5E39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C105DBF0-CA8F-4422-83C8-0B46E9317D3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D907BFDC-0E98-415D-BE34-EAC42DC0D59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A4E0A7E4-C8FB-4971-ACC8-3050510143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C244209-DD79-417E-BF1F-E3483CB0454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71F0CB21-9B0E-4FF0-BF5C-CD77F94784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6770087D-9348-434C-BEC0-64540AE080D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17E37FA8-3522-4EF6-9D7F-C190BCA5AD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1AEBCDA0-A51C-4AC2-B2D3-EF889E31C28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5C3C68D3-BAF5-44C3-A39A-9E1376EEED4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BBCA5101-DFA4-48FD-BD08-CD5B574DB2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E832D64B-2ECD-4EBF-81F5-6F2D52E5ACF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0DD85A55-1346-481A-BDE9-CC0EE416F2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DB869CD7-B567-4C16-B7A7-9AACFE65D8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CAF0F339-2DE8-47EE-826A-A51C7421343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D85591CF-3534-40ED-9F6B-735AD77F056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14AD9A56-D3D1-4F59-9542-EF1197C5B5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531E1EA4-ECE4-4789-9FF1-C5419BD135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E96B8770-5818-49FC-8FC1-387AB12037B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6D84BF93-0D94-4737-A252-B99C88C57E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FFA565ED-1047-41BD-B001-ECD24ED97C9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33AA7F7C-51C6-41F5-B53E-7FF36E9F4A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AFFCF4E8-84C4-4CD4-B537-649286A7600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17E26463-1835-4CFF-96E6-57E3804CA28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6D34D772-8B0B-4EBC-A375-92540C67D96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C2E7506A-C4F0-4886-92E2-B1B53E03B3B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a:extLst>
            <a:ext uri="{FF2B5EF4-FFF2-40B4-BE49-F238E27FC236}">
              <a16:creationId xmlns:a16="http://schemas.microsoft.com/office/drawing/2014/main" id="{1F322048-DC8B-4DAC-B3F0-7D7FE874476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a:extLst>
            <a:ext uri="{FF2B5EF4-FFF2-40B4-BE49-F238E27FC236}">
              <a16:creationId xmlns:a16="http://schemas.microsoft.com/office/drawing/2014/main" id="{FF53DA70-9128-46D6-A1BE-5D892B567F9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8" name="テキスト ボックス 367">
          <a:extLst>
            <a:ext uri="{FF2B5EF4-FFF2-40B4-BE49-F238E27FC236}">
              <a16:creationId xmlns:a16="http://schemas.microsoft.com/office/drawing/2014/main" id="{2373F2BD-F2B4-43EB-B972-C5C1B30A9A8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a:extLst>
            <a:ext uri="{FF2B5EF4-FFF2-40B4-BE49-F238E27FC236}">
              <a16:creationId xmlns:a16="http://schemas.microsoft.com/office/drawing/2014/main" id="{FCEA0709-C993-48B4-91BC-5BE2DDA7916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a:extLst>
            <a:ext uri="{FF2B5EF4-FFF2-40B4-BE49-F238E27FC236}">
              <a16:creationId xmlns:a16="http://schemas.microsoft.com/office/drawing/2014/main" id="{86744141-2C33-4B1F-BA35-57220C63197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a:extLst>
            <a:ext uri="{FF2B5EF4-FFF2-40B4-BE49-F238E27FC236}">
              <a16:creationId xmlns:a16="http://schemas.microsoft.com/office/drawing/2014/main" id="{D730A36B-C04F-47E4-AE61-2AC86C0351C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a:extLst>
            <a:ext uri="{FF2B5EF4-FFF2-40B4-BE49-F238E27FC236}">
              <a16:creationId xmlns:a16="http://schemas.microsoft.com/office/drawing/2014/main" id="{60A6731C-78BA-4874-B85F-9401E4438AB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a:extLst>
            <a:ext uri="{FF2B5EF4-FFF2-40B4-BE49-F238E27FC236}">
              <a16:creationId xmlns:a16="http://schemas.microsoft.com/office/drawing/2014/main" id="{2D5CBCDB-9742-4515-B58D-D45D79CEEC8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a:extLst>
            <a:ext uri="{FF2B5EF4-FFF2-40B4-BE49-F238E27FC236}">
              <a16:creationId xmlns:a16="http://schemas.microsoft.com/office/drawing/2014/main" id="{7BB4F73C-AA7F-46A8-A905-7A8412E0E70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a:extLst>
            <a:ext uri="{FF2B5EF4-FFF2-40B4-BE49-F238E27FC236}">
              <a16:creationId xmlns:a16="http://schemas.microsoft.com/office/drawing/2014/main" id="{8E1ED5AA-999A-4F3A-B82A-7D90C684663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6" name="テキスト ボックス 375">
          <a:extLst>
            <a:ext uri="{FF2B5EF4-FFF2-40B4-BE49-F238E27FC236}">
              <a16:creationId xmlns:a16="http://schemas.microsoft.com/office/drawing/2014/main" id="{85BF2B1D-49A0-43FC-A1F8-95966633E79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F3304B00-6C82-4168-9FD8-A7C1569328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8" name="テキスト ボックス 377">
          <a:extLst>
            <a:ext uri="{FF2B5EF4-FFF2-40B4-BE49-F238E27FC236}">
              <a16:creationId xmlns:a16="http://schemas.microsoft.com/office/drawing/2014/main" id="{A89F2301-15A2-4C10-A919-28A08BB7C98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8EE74C6A-9FA5-4958-B8B7-867ABDF6B10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80" name="直線コネクタ 379">
          <a:extLst>
            <a:ext uri="{FF2B5EF4-FFF2-40B4-BE49-F238E27FC236}">
              <a16:creationId xmlns:a16="http://schemas.microsoft.com/office/drawing/2014/main" id="{DF04FA2C-1FAF-4A75-8C22-7BB4D63EDA68}"/>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81" name="【認定こども園・幼稚園・保育所】&#10;有形固定資産減価償却率最小値テキスト">
          <a:extLst>
            <a:ext uri="{FF2B5EF4-FFF2-40B4-BE49-F238E27FC236}">
              <a16:creationId xmlns:a16="http://schemas.microsoft.com/office/drawing/2014/main" id="{0B08A4D1-BB96-4F31-9156-BA3F57D92AB4}"/>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382" name="直線コネクタ 381">
          <a:extLst>
            <a:ext uri="{FF2B5EF4-FFF2-40B4-BE49-F238E27FC236}">
              <a16:creationId xmlns:a16="http://schemas.microsoft.com/office/drawing/2014/main" id="{6AA74637-F137-4AB3-AEF7-D374E41316B5}"/>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383" name="【認定こども園・幼稚園・保育所】&#10;有形固定資産減価償却率最大値テキスト">
          <a:extLst>
            <a:ext uri="{FF2B5EF4-FFF2-40B4-BE49-F238E27FC236}">
              <a16:creationId xmlns:a16="http://schemas.microsoft.com/office/drawing/2014/main" id="{E79DEF05-178E-4C89-8327-7DE8602003BE}"/>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384" name="直線コネクタ 383">
          <a:extLst>
            <a:ext uri="{FF2B5EF4-FFF2-40B4-BE49-F238E27FC236}">
              <a16:creationId xmlns:a16="http://schemas.microsoft.com/office/drawing/2014/main" id="{D40D4EB2-4D5A-48E4-88F8-63EB9125C785}"/>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E8711384-ABB7-48E6-B2ED-BBDD7DF00AA7}"/>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86" name="フローチャート: 判断 385">
          <a:extLst>
            <a:ext uri="{FF2B5EF4-FFF2-40B4-BE49-F238E27FC236}">
              <a16:creationId xmlns:a16="http://schemas.microsoft.com/office/drawing/2014/main" id="{E309A033-B90E-416E-83C1-4CC48132839A}"/>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87" name="フローチャート: 判断 386">
          <a:extLst>
            <a:ext uri="{FF2B5EF4-FFF2-40B4-BE49-F238E27FC236}">
              <a16:creationId xmlns:a16="http://schemas.microsoft.com/office/drawing/2014/main" id="{BAE33620-CCC0-4942-A11F-F11A3A485EA3}"/>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88" name="フローチャート: 判断 387">
          <a:extLst>
            <a:ext uri="{FF2B5EF4-FFF2-40B4-BE49-F238E27FC236}">
              <a16:creationId xmlns:a16="http://schemas.microsoft.com/office/drawing/2014/main" id="{1464860E-CD58-4BA9-8C73-0FC2BD91C2DB}"/>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89" name="フローチャート: 判断 388">
          <a:extLst>
            <a:ext uri="{FF2B5EF4-FFF2-40B4-BE49-F238E27FC236}">
              <a16:creationId xmlns:a16="http://schemas.microsoft.com/office/drawing/2014/main" id="{0636385E-C6D7-4D51-9ADC-34BB74DF66ED}"/>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390" name="フローチャート: 判断 389">
          <a:extLst>
            <a:ext uri="{FF2B5EF4-FFF2-40B4-BE49-F238E27FC236}">
              <a16:creationId xmlns:a16="http://schemas.microsoft.com/office/drawing/2014/main" id="{401425E6-2506-4867-BAD6-F040F3CDEE12}"/>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BAA10B29-29FF-4D4A-996F-6CCEEC26423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F5875F05-E56D-45CB-B386-8EC24DA90E5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EE2F8565-9A4E-40CD-A38E-E6E33A3ACA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A2B0B5D3-057F-480A-998B-A234749C841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334FD3B5-AA8F-4ED2-8DF6-B862C0F0837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154940</xdr:rowOff>
    </xdr:from>
    <xdr:to>
      <xdr:col>81</xdr:col>
      <xdr:colOff>101600</xdr:colOff>
      <xdr:row>39</xdr:row>
      <xdr:rowOff>85090</xdr:rowOff>
    </xdr:to>
    <xdr:sp macro="" textlink="">
      <xdr:nvSpPr>
        <xdr:cNvPr id="396" name="楕円 395">
          <a:extLst>
            <a:ext uri="{FF2B5EF4-FFF2-40B4-BE49-F238E27FC236}">
              <a16:creationId xmlns:a16="http://schemas.microsoft.com/office/drawing/2014/main" id="{D52624A2-0DCD-4F67-A828-8984CD19B992}"/>
            </a:ext>
          </a:extLst>
        </xdr:cNvPr>
        <xdr:cNvSpPr/>
      </xdr:nvSpPr>
      <xdr:spPr>
        <a:xfrm>
          <a:off x="15430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xdr:rowOff>
    </xdr:from>
    <xdr:to>
      <xdr:col>76</xdr:col>
      <xdr:colOff>165100</xdr:colOff>
      <xdr:row>39</xdr:row>
      <xdr:rowOff>109855</xdr:rowOff>
    </xdr:to>
    <xdr:sp macro="" textlink="">
      <xdr:nvSpPr>
        <xdr:cNvPr id="397" name="楕円 396">
          <a:extLst>
            <a:ext uri="{FF2B5EF4-FFF2-40B4-BE49-F238E27FC236}">
              <a16:creationId xmlns:a16="http://schemas.microsoft.com/office/drawing/2014/main" id="{0E26FE18-2CC5-4377-BD7E-73A52EB2A4A0}"/>
            </a:ext>
          </a:extLst>
        </xdr:cNvPr>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34290</xdr:rowOff>
    </xdr:from>
    <xdr:to>
      <xdr:col>81</xdr:col>
      <xdr:colOff>50800</xdr:colOff>
      <xdr:row>39</xdr:row>
      <xdr:rowOff>59055</xdr:rowOff>
    </xdr:to>
    <xdr:cxnSp macro="">
      <xdr:nvCxnSpPr>
        <xdr:cNvPr id="398" name="直線コネクタ 397">
          <a:extLst>
            <a:ext uri="{FF2B5EF4-FFF2-40B4-BE49-F238E27FC236}">
              <a16:creationId xmlns:a16="http://schemas.microsoft.com/office/drawing/2014/main" id="{D540034A-0913-4556-9484-9E572CCC61A2}"/>
            </a:ext>
          </a:extLst>
        </xdr:cNvPr>
        <xdr:cNvCxnSpPr/>
      </xdr:nvCxnSpPr>
      <xdr:spPr>
        <a:xfrm flipV="1">
          <a:off x="14592300" y="67208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399" name="楕円 398">
          <a:extLst>
            <a:ext uri="{FF2B5EF4-FFF2-40B4-BE49-F238E27FC236}">
              <a16:creationId xmlns:a16="http://schemas.microsoft.com/office/drawing/2014/main" id="{CE391CC7-B21E-437B-887E-81DA5362698A}"/>
            </a:ext>
          </a:extLst>
        </xdr:cNvPr>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59055</xdr:rowOff>
    </xdr:to>
    <xdr:cxnSp macro="">
      <xdr:nvCxnSpPr>
        <xdr:cNvPr id="400" name="直線コネクタ 399">
          <a:extLst>
            <a:ext uri="{FF2B5EF4-FFF2-40B4-BE49-F238E27FC236}">
              <a16:creationId xmlns:a16="http://schemas.microsoft.com/office/drawing/2014/main" id="{715A9419-D7E6-4029-B827-4CF58A9E951B}"/>
            </a:ext>
          </a:extLst>
        </xdr:cNvPr>
        <xdr:cNvCxnSpPr/>
      </xdr:nvCxnSpPr>
      <xdr:spPr>
        <a:xfrm>
          <a:off x="13703300" y="67170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01" name="n_1aveValue【認定こども園・幼稚園・保育所】&#10;有形固定資産減価償却率">
          <a:extLst>
            <a:ext uri="{FF2B5EF4-FFF2-40B4-BE49-F238E27FC236}">
              <a16:creationId xmlns:a16="http://schemas.microsoft.com/office/drawing/2014/main" id="{20176032-A3D0-4D54-BFBD-92E9D5A4EE2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02" name="n_2aveValue【認定こども園・幼稚園・保育所】&#10;有形固定資産減価償却率">
          <a:extLst>
            <a:ext uri="{FF2B5EF4-FFF2-40B4-BE49-F238E27FC236}">
              <a16:creationId xmlns:a16="http://schemas.microsoft.com/office/drawing/2014/main" id="{63DB3B60-B341-4BCE-8978-F6AE6720AF66}"/>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03" name="n_3aveValue【認定こども園・幼稚園・保育所】&#10;有形固定資産減価償却率">
          <a:extLst>
            <a:ext uri="{FF2B5EF4-FFF2-40B4-BE49-F238E27FC236}">
              <a16:creationId xmlns:a16="http://schemas.microsoft.com/office/drawing/2014/main" id="{9EBCA79A-6BB3-4EFE-A665-EBECDC58F5F8}"/>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04" name="n_4aveValue【認定こども園・幼稚園・保育所】&#10;有形固定資産減価償却率">
          <a:extLst>
            <a:ext uri="{FF2B5EF4-FFF2-40B4-BE49-F238E27FC236}">
              <a16:creationId xmlns:a16="http://schemas.microsoft.com/office/drawing/2014/main" id="{A618A53E-7514-4C1B-BA26-8B534E30D28A}"/>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76217</xdr:rowOff>
    </xdr:from>
    <xdr:ext cx="405111" cy="259045"/>
    <xdr:sp macro="" textlink="">
      <xdr:nvSpPr>
        <xdr:cNvPr id="405" name="n_1mainValue【認定こども園・幼稚園・保育所】&#10;有形固定資産減価償却率">
          <a:extLst>
            <a:ext uri="{FF2B5EF4-FFF2-40B4-BE49-F238E27FC236}">
              <a16:creationId xmlns:a16="http://schemas.microsoft.com/office/drawing/2014/main" id="{F86929B7-ED32-4506-90F9-0F8E2FD06ECE}"/>
            </a:ext>
          </a:extLst>
        </xdr:cNvPr>
        <xdr:cNvSpPr txBox="1"/>
      </xdr:nvSpPr>
      <xdr:spPr>
        <a:xfrm>
          <a:off x="15266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406" name="n_2mainValue【認定こども園・幼稚園・保育所】&#10;有形固定資産減価償却率">
          <a:extLst>
            <a:ext uri="{FF2B5EF4-FFF2-40B4-BE49-F238E27FC236}">
              <a16:creationId xmlns:a16="http://schemas.microsoft.com/office/drawing/2014/main" id="{A7CBA420-5D74-4854-9D29-1291A21ABD00}"/>
            </a:ext>
          </a:extLst>
        </xdr:cNvPr>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407" name="n_3mainValue【認定こども園・幼稚園・保育所】&#10;有形固定資産減価償却率">
          <a:extLst>
            <a:ext uri="{FF2B5EF4-FFF2-40B4-BE49-F238E27FC236}">
              <a16:creationId xmlns:a16="http://schemas.microsoft.com/office/drawing/2014/main" id="{9AFBA203-C6F1-4805-848E-42F0E6F674DC}"/>
            </a:ext>
          </a:extLst>
        </xdr:cNvPr>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id="{97D169BE-674A-4AF1-B4DF-BE089E6144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id="{D4E042C5-D1CE-4CED-A944-775AF441F5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id="{E0195AD9-58E6-41DD-89AF-6D3E5BBF21E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id="{3824DAA4-4BF6-4EB7-B574-B46DA6998E3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id="{FA21C239-A999-4BBC-9BCB-DF1E1050F9B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id="{B85B35E3-48D3-45A1-9C0B-64A8C3FE79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id="{D4CBA711-2DA5-4E27-BD86-16911FC1C8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id="{EB67F8E8-72FC-442E-8B5F-61B3EF438DA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a:extLst>
            <a:ext uri="{FF2B5EF4-FFF2-40B4-BE49-F238E27FC236}">
              <a16:creationId xmlns:a16="http://schemas.microsoft.com/office/drawing/2014/main" id="{E01C2F69-1E27-4965-8B8E-AEBA31DE66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a:extLst>
            <a:ext uri="{FF2B5EF4-FFF2-40B4-BE49-F238E27FC236}">
              <a16:creationId xmlns:a16="http://schemas.microsoft.com/office/drawing/2014/main" id="{0FA4E5D3-A8DE-478F-A92F-2E0CBA6F6A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a:extLst>
            <a:ext uri="{FF2B5EF4-FFF2-40B4-BE49-F238E27FC236}">
              <a16:creationId xmlns:a16="http://schemas.microsoft.com/office/drawing/2014/main" id="{A28ECDAF-1DD4-4D6B-9F66-0CEC30264B0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9" name="テキスト ボックス 418">
          <a:extLst>
            <a:ext uri="{FF2B5EF4-FFF2-40B4-BE49-F238E27FC236}">
              <a16:creationId xmlns:a16="http://schemas.microsoft.com/office/drawing/2014/main" id="{378BD3D2-1C0B-46AB-A5E9-562E12E5A91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a:extLst>
            <a:ext uri="{FF2B5EF4-FFF2-40B4-BE49-F238E27FC236}">
              <a16:creationId xmlns:a16="http://schemas.microsoft.com/office/drawing/2014/main" id="{EC3D583D-EA28-44B9-86B0-EE7282B5FD1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1" name="テキスト ボックス 420">
          <a:extLst>
            <a:ext uri="{FF2B5EF4-FFF2-40B4-BE49-F238E27FC236}">
              <a16:creationId xmlns:a16="http://schemas.microsoft.com/office/drawing/2014/main" id="{75816BAA-DC39-41D2-8E38-86DA7C0200A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a:extLst>
            <a:ext uri="{FF2B5EF4-FFF2-40B4-BE49-F238E27FC236}">
              <a16:creationId xmlns:a16="http://schemas.microsoft.com/office/drawing/2014/main" id="{A26C0A9C-086A-419B-BB5F-3032EE887E2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3" name="テキスト ボックス 422">
          <a:extLst>
            <a:ext uri="{FF2B5EF4-FFF2-40B4-BE49-F238E27FC236}">
              <a16:creationId xmlns:a16="http://schemas.microsoft.com/office/drawing/2014/main" id="{BFE001BF-1A78-4423-834A-D83F1FD3B8A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a:extLst>
            <a:ext uri="{FF2B5EF4-FFF2-40B4-BE49-F238E27FC236}">
              <a16:creationId xmlns:a16="http://schemas.microsoft.com/office/drawing/2014/main" id="{8931F022-8CF3-44C3-A6F6-3C9F55DE640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5" name="テキスト ボックス 424">
          <a:extLst>
            <a:ext uri="{FF2B5EF4-FFF2-40B4-BE49-F238E27FC236}">
              <a16:creationId xmlns:a16="http://schemas.microsoft.com/office/drawing/2014/main" id="{33112A88-1B98-4E44-86BA-7122AF82166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a:extLst>
            <a:ext uri="{FF2B5EF4-FFF2-40B4-BE49-F238E27FC236}">
              <a16:creationId xmlns:a16="http://schemas.microsoft.com/office/drawing/2014/main" id="{4C707E69-AF43-4FBE-A8C1-AB3214503D3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a:extLst>
            <a:ext uri="{FF2B5EF4-FFF2-40B4-BE49-F238E27FC236}">
              <a16:creationId xmlns:a16="http://schemas.microsoft.com/office/drawing/2014/main" id="{63B536D8-6A41-4EF0-A353-68DEA6DED18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a:extLst>
            <a:ext uri="{FF2B5EF4-FFF2-40B4-BE49-F238E27FC236}">
              <a16:creationId xmlns:a16="http://schemas.microsoft.com/office/drawing/2014/main" id="{6F7B6DA3-28C3-4D36-8EBC-7092262D418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29" name="直線コネクタ 428">
          <a:extLst>
            <a:ext uri="{FF2B5EF4-FFF2-40B4-BE49-F238E27FC236}">
              <a16:creationId xmlns:a16="http://schemas.microsoft.com/office/drawing/2014/main" id="{81499F52-9184-4AD5-A8BB-F413FAFCDF0B}"/>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30" name="【認定こども園・幼稚園・保育所】&#10;一人当たり面積最小値テキスト">
          <a:extLst>
            <a:ext uri="{FF2B5EF4-FFF2-40B4-BE49-F238E27FC236}">
              <a16:creationId xmlns:a16="http://schemas.microsoft.com/office/drawing/2014/main" id="{41129323-0FFB-4E60-B802-6436AC1290E1}"/>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31" name="直線コネクタ 430">
          <a:extLst>
            <a:ext uri="{FF2B5EF4-FFF2-40B4-BE49-F238E27FC236}">
              <a16:creationId xmlns:a16="http://schemas.microsoft.com/office/drawing/2014/main" id="{D32ACCFC-3703-4D9A-AD8D-CEF4CA9D40A3}"/>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32" name="【認定こども園・幼稚園・保育所】&#10;一人当たり面積最大値テキスト">
          <a:extLst>
            <a:ext uri="{FF2B5EF4-FFF2-40B4-BE49-F238E27FC236}">
              <a16:creationId xmlns:a16="http://schemas.microsoft.com/office/drawing/2014/main" id="{BB7F5EFF-72AA-4C56-9010-BB1D131ACAFF}"/>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33" name="直線コネクタ 432">
          <a:extLst>
            <a:ext uri="{FF2B5EF4-FFF2-40B4-BE49-F238E27FC236}">
              <a16:creationId xmlns:a16="http://schemas.microsoft.com/office/drawing/2014/main" id="{2EAF300A-4C91-4761-BC67-710F037BD9E3}"/>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34" name="【認定こども園・幼稚園・保育所】&#10;一人当たり面積平均値テキスト">
          <a:extLst>
            <a:ext uri="{FF2B5EF4-FFF2-40B4-BE49-F238E27FC236}">
              <a16:creationId xmlns:a16="http://schemas.microsoft.com/office/drawing/2014/main" id="{0CE46B0D-242A-4E2F-980A-F2DB898D7614}"/>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35" name="フローチャート: 判断 434">
          <a:extLst>
            <a:ext uri="{FF2B5EF4-FFF2-40B4-BE49-F238E27FC236}">
              <a16:creationId xmlns:a16="http://schemas.microsoft.com/office/drawing/2014/main" id="{63F5938F-FA64-40D9-B9A1-349942EC0CCA}"/>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36" name="フローチャート: 判断 435">
          <a:extLst>
            <a:ext uri="{FF2B5EF4-FFF2-40B4-BE49-F238E27FC236}">
              <a16:creationId xmlns:a16="http://schemas.microsoft.com/office/drawing/2014/main" id="{F3E42F92-7391-4378-B6D9-E42569998B4F}"/>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37" name="フローチャート: 判断 436">
          <a:extLst>
            <a:ext uri="{FF2B5EF4-FFF2-40B4-BE49-F238E27FC236}">
              <a16:creationId xmlns:a16="http://schemas.microsoft.com/office/drawing/2014/main" id="{53986955-F97A-4093-834D-4EAA59084796}"/>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38" name="フローチャート: 判断 437">
          <a:extLst>
            <a:ext uri="{FF2B5EF4-FFF2-40B4-BE49-F238E27FC236}">
              <a16:creationId xmlns:a16="http://schemas.microsoft.com/office/drawing/2014/main" id="{243D1CD7-1E13-4465-BFBA-4AAA35B7ECB4}"/>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39" name="フローチャート: 判断 438">
          <a:extLst>
            <a:ext uri="{FF2B5EF4-FFF2-40B4-BE49-F238E27FC236}">
              <a16:creationId xmlns:a16="http://schemas.microsoft.com/office/drawing/2014/main" id="{2C5A99E7-52E8-48D9-892F-E28607FC0DA2}"/>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CDD68F06-0744-413C-B392-04167970E32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89ACF481-5394-4E49-871C-EB7D11A6F19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B7A11FBA-86D9-4358-9B22-3BF3C72165A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728688E4-D4D9-40EA-8573-A2C525F46C7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3A767C91-0C05-4756-8682-2D306D8F917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139700</xdr:rowOff>
    </xdr:from>
    <xdr:to>
      <xdr:col>112</xdr:col>
      <xdr:colOff>38100</xdr:colOff>
      <xdr:row>40</xdr:row>
      <xdr:rowOff>69850</xdr:rowOff>
    </xdr:to>
    <xdr:sp macro="" textlink="">
      <xdr:nvSpPr>
        <xdr:cNvPr id="445" name="楕円 444">
          <a:extLst>
            <a:ext uri="{FF2B5EF4-FFF2-40B4-BE49-F238E27FC236}">
              <a16:creationId xmlns:a16="http://schemas.microsoft.com/office/drawing/2014/main" id="{6034276B-26D7-45B4-A4B2-091D9B1AD3C2}"/>
            </a:ext>
          </a:extLst>
        </xdr:cNvPr>
        <xdr:cNvSpPr/>
      </xdr:nvSpPr>
      <xdr:spPr>
        <a:xfrm>
          <a:off x="2127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141986</xdr:rowOff>
    </xdr:from>
    <xdr:to>
      <xdr:col>107</xdr:col>
      <xdr:colOff>101600</xdr:colOff>
      <xdr:row>40</xdr:row>
      <xdr:rowOff>72136</xdr:rowOff>
    </xdr:to>
    <xdr:sp macro="" textlink="">
      <xdr:nvSpPr>
        <xdr:cNvPr id="446" name="楕円 445">
          <a:extLst>
            <a:ext uri="{FF2B5EF4-FFF2-40B4-BE49-F238E27FC236}">
              <a16:creationId xmlns:a16="http://schemas.microsoft.com/office/drawing/2014/main" id="{9DE81D60-4CDE-4AE0-8766-D62A19590FD0}"/>
            </a:ext>
          </a:extLst>
        </xdr:cNvPr>
        <xdr:cNvSpPr/>
      </xdr:nvSpPr>
      <xdr:spPr>
        <a:xfrm>
          <a:off x="20383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19050</xdr:rowOff>
    </xdr:from>
    <xdr:to>
      <xdr:col>111</xdr:col>
      <xdr:colOff>177800</xdr:colOff>
      <xdr:row>40</xdr:row>
      <xdr:rowOff>21336</xdr:rowOff>
    </xdr:to>
    <xdr:cxnSp macro="">
      <xdr:nvCxnSpPr>
        <xdr:cNvPr id="447" name="直線コネクタ 446">
          <a:extLst>
            <a:ext uri="{FF2B5EF4-FFF2-40B4-BE49-F238E27FC236}">
              <a16:creationId xmlns:a16="http://schemas.microsoft.com/office/drawing/2014/main" id="{ED282AB6-4CE5-4657-B8C9-E42A02B28E97}"/>
            </a:ext>
          </a:extLst>
        </xdr:cNvPr>
        <xdr:cNvCxnSpPr/>
      </xdr:nvCxnSpPr>
      <xdr:spPr>
        <a:xfrm flipV="1">
          <a:off x="20434300" y="68770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144272</xdr:rowOff>
    </xdr:from>
    <xdr:to>
      <xdr:col>102</xdr:col>
      <xdr:colOff>165100</xdr:colOff>
      <xdr:row>40</xdr:row>
      <xdr:rowOff>74422</xdr:rowOff>
    </xdr:to>
    <xdr:sp macro="" textlink="">
      <xdr:nvSpPr>
        <xdr:cNvPr id="448" name="楕円 447">
          <a:extLst>
            <a:ext uri="{FF2B5EF4-FFF2-40B4-BE49-F238E27FC236}">
              <a16:creationId xmlns:a16="http://schemas.microsoft.com/office/drawing/2014/main" id="{F9E5F1E2-A4A9-4105-9AEF-373B7968E6BF}"/>
            </a:ext>
          </a:extLst>
        </xdr:cNvPr>
        <xdr:cNvSpPr/>
      </xdr:nvSpPr>
      <xdr:spPr>
        <a:xfrm>
          <a:off x="19494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21336</xdr:rowOff>
    </xdr:from>
    <xdr:to>
      <xdr:col>107</xdr:col>
      <xdr:colOff>50800</xdr:colOff>
      <xdr:row>40</xdr:row>
      <xdr:rowOff>23622</xdr:rowOff>
    </xdr:to>
    <xdr:cxnSp macro="">
      <xdr:nvCxnSpPr>
        <xdr:cNvPr id="449" name="直線コネクタ 448">
          <a:extLst>
            <a:ext uri="{FF2B5EF4-FFF2-40B4-BE49-F238E27FC236}">
              <a16:creationId xmlns:a16="http://schemas.microsoft.com/office/drawing/2014/main" id="{3D804FB3-0F6A-4ED8-AC8B-53AA8CCA61F8}"/>
            </a:ext>
          </a:extLst>
        </xdr:cNvPr>
        <xdr:cNvCxnSpPr/>
      </xdr:nvCxnSpPr>
      <xdr:spPr>
        <a:xfrm flipV="1">
          <a:off x="19545300" y="68793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50" name="n_1aveValue【認定こども園・幼稚園・保育所】&#10;一人当たり面積">
          <a:extLst>
            <a:ext uri="{FF2B5EF4-FFF2-40B4-BE49-F238E27FC236}">
              <a16:creationId xmlns:a16="http://schemas.microsoft.com/office/drawing/2014/main" id="{82A20F91-35E8-4A38-989F-ABAC56BFBEF8}"/>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51" name="n_2aveValue【認定こども園・幼稚園・保育所】&#10;一人当たり面積">
          <a:extLst>
            <a:ext uri="{FF2B5EF4-FFF2-40B4-BE49-F238E27FC236}">
              <a16:creationId xmlns:a16="http://schemas.microsoft.com/office/drawing/2014/main" id="{29C252A8-55A5-4B03-BACE-466E9679CB5B}"/>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52" name="n_3aveValue【認定こども園・幼稚園・保育所】&#10;一人当たり面積">
          <a:extLst>
            <a:ext uri="{FF2B5EF4-FFF2-40B4-BE49-F238E27FC236}">
              <a16:creationId xmlns:a16="http://schemas.microsoft.com/office/drawing/2014/main" id="{56543DB3-92BE-49E6-B6FB-B157F1CD0F87}"/>
            </a:ext>
          </a:extLst>
        </xdr:cNvPr>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53" name="n_4aveValue【認定こども園・幼稚園・保育所】&#10;一人当たり面積">
          <a:extLst>
            <a:ext uri="{FF2B5EF4-FFF2-40B4-BE49-F238E27FC236}">
              <a16:creationId xmlns:a16="http://schemas.microsoft.com/office/drawing/2014/main" id="{56677744-6B5F-4684-B6A2-55B198136C78}"/>
            </a:ext>
          </a:extLst>
        </xdr:cNvPr>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60977</xdr:rowOff>
    </xdr:from>
    <xdr:ext cx="469744" cy="259045"/>
    <xdr:sp macro="" textlink="">
      <xdr:nvSpPr>
        <xdr:cNvPr id="454" name="n_1mainValue【認定こども園・幼稚園・保育所】&#10;一人当たり面積">
          <a:extLst>
            <a:ext uri="{FF2B5EF4-FFF2-40B4-BE49-F238E27FC236}">
              <a16:creationId xmlns:a16="http://schemas.microsoft.com/office/drawing/2014/main" id="{ADF81BEA-536C-4EDA-B0F1-24411B606724}"/>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63263</xdr:rowOff>
    </xdr:from>
    <xdr:ext cx="469744" cy="259045"/>
    <xdr:sp macro="" textlink="">
      <xdr:nvSpPr>
        <xdr:cNvPr id="455" name="n_2mainValue【認定こども園・幼稚園・保育所】&#10;一人当たり面積">
          <a:extLst>
            <a:ext uri="{FF2B5EF4-FFF2-40B4-BE49-F238E27FC236}">
              <a16:creationId xmlns:a16="http://schemas.microsoft.com/office/drawing/2014/main" id="{C2537942-94C5-408C-B8C7-D6E1BBD9E4C0}"/>
            </a:ext>
          </a:extLst>
        </xdr:cNvPr>
        <xdr:cNvSpPr txBox="1"/>
      </xdr:nvSpPr>
      <xdr:spPr>
        <a:xfrm>
          <a:off x="20199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65549</xdr:rowOff>
    </xdr:from>
    <xdr:ext cx="469744" cy="259045"/>
    <xdr:sp macro="" textlink="">
      <xdr:nvSpPr>
        <xdr:cNvPr id="456" name="n_3mainValue【認定こども園・幼稚園・保育所】&#10;一人当たり面積">
          <a:extLst>
            <a:ext uri="{FF2B5EF4-FFF2-40B4-BE49-F238E27FC236}">
              <a16:creationId xmlns:a16="http://schemas.microsoft.com/office/drawing/2014/main" id="{C769C611-F5F3-42B6-B776-337D1016BE22}"/>
            </a:ext>
          </a:extLst>
        </xdr:cNvPr>
        <xdr:cNvSpPr txBox="1"/>
      </xdr:nvSpPr>
      <xdr:spPr>
        <a:xfrm>
          <a:off x="19310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a:extLst>
            <a:ext uri="{FF2B5EF4-FFF2-40B4-BE49-F238E27FC236}">
              <a16:creationId xmlns:a16="http://schemas.microsoft.com/office/drawing/2014/main" id="{E3C1D687-7F24-4190-ADB9-E6501861B4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a:extLst>
            <a:ext uri="{FF2B5EF4-FFF2-40B4-BE49-F238E27FC236}">
              <a16:creationId xmlns:a16="http://schemas.microsoft.com/office/drawing/2014/main" id="{8C026890-4A03-4711-B4AD-B3009216D6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a:extLst>
            <a:ext uri="{FF2B5EF4-FFF2-40B4-BE49-F238E27FC236}">
              <a16:creationId xmlns:a16="http://schemas.microsoft.com/office/drawing/2014/main" id="{0635BB52-17F4-424E-B2E1-D4C4A49FBA0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a:extLst>
            <a:ext uri="{FF2B5EF4-FFF2-40B4-BE49-F238E27FC236}">
              <a16:creationId xmlns:a16="http://schemas.microsoft.com/office/drawing/2014/main" id="{CDE6F07A-A57B-4C52-8EAE-824B99AFE5A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a:extLst>
            <a:ext uri="{FF2B5EF4-FFF2-40B4-BE49-F238E27FC236}">
              <a16:creationId xmlns:a16="http://schemas.microsoft.com/office/drawing/2014/main" id="{8B682EE4-8E97-4A13-959D-ACAA2EC0729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a:extLst>
            <a:ext uri="{FF2B5EF4-FFF2-40B4-BE49-F238E27FC236}">
              <a16:creationId xmlns:a16="http://schemas.microsoft.com/office/drawing/2014/main" id="{F065D65E-80A3-4630-8B34-96D87752FB1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a:extLst>
            <a:ext uri="{FF2B5EF4-FFF2-40B4-BE49-F238E27FC236}">
              <a16:creationId xmlns:a16="http://schemas.microsoft.com/office/drawing/2014/main" id="{CDB08664-C3E9-493D-9B55-95459E1BE6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a:extLst>
            <a:ext uri="{FF2B5EF4-FFF2-40B4-BE49-F238E27FC236}">
              <a16:creationId xmlns:a16="http://schemas.microsoft.com/office/drawing/2014/main" id="{B2E2785F-C5F9-4244-A6A7-D9E8B05484E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a:extLst>
            <a:ext uri="{FF2B5EF4-FFF2-40B4-BE49-F238E27FC236}">
              <a16:creationId xmlns:a16="http://schemas.microsoft.com/office/drawing/2014/main" id="{10A09637-F5C2-4BEB-9376-0684F6349F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a:extLst>
            <a:ext uri="{FF2B5EF4-FFF2-40B4-BE49-F238E27FC236}">
              <a16:creationId xmlns:a16="http://schemas.microsoft.com/office/drawing/2014/main" id="{48B57752-F3A5-495B-BD0F-96C49EC4473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7" name="テキスト ボックス 466">
          <a:extLst>
            <a:ext uri="{FF2B5EF4-FFF2-40B4-BE49-F238E27FC236}">
              <a16:creationId xmlns:a16="http://schemas.microsoft.com/office/drawing/2014/main" id="{2422947C-7C32-4B56-A84F-9330C2BB2CD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8" name="直線コネクタ 467">
          <a:extLst>
            <a:ext uri="{FF2B5EF4-FFF2-40B4-BE49-F238E27FC236}">
              <a16:creationId xmlns:a16="http://schemas.microsoft.com/office/drawing/2014/main" id="{3625D84D-ADF7-40AF-AE75-B7936276F1D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9" name="テキスト ボックス 468">
          <a:extLst>
            <a:ext uri="{FF2B5EF4-FFF2-40B4-BE49-F238E27FC236}">
              <a16:creationId xmlns:a16="http://schemas.microsoft.com/office/drawing/2014/main" id="{52757CFE-0639-46EF-98A2-ABD5A6260FB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0" name="直線コネクタ 469">
          <a:extLst>
            <a:ext uri="{FF2B5EF4-FFF2-40B4-BE49-F238E27FC236}">
              <a16:creationId xmlns:a16="http://schemas.microsoft.com/office/drawing/2014/main" id="{7E33CED3-F288-4046-B01F-6AA94D83134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1" name="テキスト ボックス 470">
          <a:extLst>
            <a:ext uri="{FF2B5EF4-FFF2-40B4-BE49-F238E27FC236}">
              <a16:creationId xmlns:a16="http://schemas.microsoft.com/office/drawing/2014/main" id="{D83D36FE-F35E-4FBF-ACAA-64ADA8E2A03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2" name="直線コネクタ 471">
          <a:extLst>
            <a:ext uri="{FF2B5EF4-FFF2-40B4-BE49-F238E27FC236}">
              <a16:creationId xmlns:a16="http://schemas.microsoft.com/office/drawing/2014/main" id="{90EFC614-D5AF-4CCA-B37C-6771F261FF1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3" name="テキスト ボックス 472">
          <a:extLst>
            <a:ext uri="{FF2B5EF4-FFF2-40B4-BE49-F238E27FC236}">
              <a16:creationId xmlns:a16="http://schemas.microsoft.com/office/drawing/2014/main" id="{ADA0687C-0041-4559-91C6-E4D65439F0D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4" name="直線コネクタ 473">
          <a:extLst>
            <a:ext uri="{FF2B5EF4-FFF2-40B4-BE49-F238E27FC236}">
              <a16:creationId xmlns:a16="http://schemas.microsoft.com/office/drawing/2014/main" id="{1FC6B600-E400-4561-A1EA-FB7D1AA9185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5" name="テキスト ボックス 474">
          <a:extLst>
            <a:ext uri="{FF2B5EF4-FFF2-40B4-BE49-F238E27FC236}">
              <a16:creationId xmlns:a16="http://schemas.microsoft.com/office/drawing/2014/main" id="{A7171A3B-7B51-4E71-BA7D-D7675EA7E1D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6" name="直線コネクタ 475">
          <a:extLst>
            <a:ext uri="{FF2B5EF4-FFF2-40B4-BE49-F238E27FC236}">
              <a16:creationId xmlns:a16="http://schemas.microsoft.com/office/drawing/2014/main" id="{BFB6F49D-8718-4D54-83F5-240C052C15E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77" name="テキスト ボックス 476">
          <a:extLst>
            <a:ext uri="{FF2B5EF4-FFF2-40B4-BE49-F238E27FC236}">
              <a16:creationId xmlns:a16="http://schemas.microsoft.com/office/drawing/2014/main" id="{6888FC11-C4B4-466F-8551-763E025382CD}"/>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a:extLst>
            <a:ext uri="{FF2B5EF4-FFF2-40B4-BE49-F238E27FC236}">
              <a16:creationId xmlns:a16="http://schemas.microsoft.com/office/drawing/2014/main" id="{B4499FAE-3DF5-496A-BEA0-A622F21F70F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学校施設】&#10;有形固定資産減価償却率グラフ枠">
          <a:extLst>
            <a:ext uri="{FF2B5EF4-FFF2-40B4-BE49-F238E27FC236}">
              <a16:creationId xmlns:a16="http://schemas.microsoft.com/office/drawing/2014/main" id="{DE0412D6-FF95-4EC8-9D2E-F19BE2F614E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480" name="直線コネクタ 479">
          <a:extLst>
            <a:ext uri="{FF2B5EF4-FFF2-40B4-BE49-F238E27FC236}">
              <a16:creationId xmlns:a16="http://schemas.microsoft.com/office/drawing/2014/main" id="{1A111BDF-81DA-459A-A564-3CFC12547271}"/>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481" name="【学校施設】&#10;有形固定資産減価償却率最小値テキスト">
          <a:extLst>
            <a:ext uri="{FF2B5EF4-FFF2-40B4-BE49-F238E27FC236}">
              <a16:creationId xmlns:a16="http://schemas.microsoft.com/office/drawing/2014/main" id="{7A015026-5127-41BB-86A4-DD4613349351}"/>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482" name="直線コネクタ 481">
          <a:extLst>
            <a:ext uri="{FF2B5EF4-FFF2-40B4-BE49-F238E27FC236}">
              <a16:creationId xmlns:a16="http://schemas.microsoft.com/office/drawing/2014/main" id="{F3F1669E-A704-40F0-9B04-458CF042ED69}"/>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483" name="【学校施設】&#10;有形固定資産減価償却率最大値テキスト">
          <a:extLst>
            <a:ext uri="{FF2B5EF4-FFF2-40B4-BE49-F238E27FC236}">
              <a16:creationId xmlns:a16="http://schemas.microsoft.com/office/drawing/2014/main" id="{01FAC665-9AF5-4C79-B56E-97CCFA30ABAC}"/>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484" name="直線コネクタ 483">
          <a:extLst>
            <a:ext uri="{FF2B5EF4-FFF2-40B4-BE49-F238E27FC236}">
              <a16:creationId xmlns:a16="http://schemas.microsoft.com/office/drawing/2014/main" id="{0BCF6AE3-8F04-47B8-9606-925B0E26A67E}"/>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485" name="【学校施設】&#10;有形固定資産減価償却率平均値テキスト">
          <a:extLst>
            <a:ext uri="{FF2B5EF4-FFF2-40B4-BE49-F238E27FC236}">
              <a16:creationId xmlns:a16="http://schemas.microsoft.com/office/drawing/2014/main" id="{58DAA5D7-96B1-4394-934E-BAF4D6149302}"/>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86" name="フローチャート: 判断 485">
          <a:extLst>
            <a:ext uri="{FF2B5EF4-FFF2-40B4-BE49-F238E27FC236}">
              <a16:creationId xmlns:a16="http://schemas.microsoft.com/office/drawing/2014/main" id="{DC23D2BE-BCB8-49D8-98CA-F77F8B144D2C}"/>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487" name="フローチャート: 判断 486">
          <a:extLst>
            <a:ext uri="{FF2B5EF4-FFF2-40B4-BE49-F238E27FC236}">
              <a16:creationId xmlns:a16="http://schemas.microsoft.com/office/drawing/2014/main" id="{61A34417-64B7-413B-99F6-985351AF056B}"/>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88" name="フローチャート: 判断 487">
          <a:extLst>
            <a:ext uri="{FF2B5EF4-FFF2-40B4-BE49-F238E27FC236}">
              <a16:creationId xmlns:a16="http://schemas.microsoft.com/office/drawing/2014/main" id="{90AE69B6-BFA7-47B6-B0A1-1232B0ABF6F7}"/>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489" name="フローチャート: 判断 488">
          <a:extLst>
            <a:ext uri="{FF2B5EF4-FFF2-40B4-BE49-F238E27FC236}">
              <a16:creationId xmlns:a16="http://schemas.microsoft.com/office/drawing/2014/main" id="{85A20436-8886-489A-89E5-F54EE23A0B84}"/>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490" name="フローチャート: 判断 489">
          <a:extLst>
            <a:ext uri="{FF2B5EF4-FFF2-40B4-BE49-F238E27FC236}">
              <a16:creationId xmlns:a16="http://schemas.microsoft.com/office/drawing/2014/main" id="{B708808E-B30A-4729-B01C-61029965B820}"/>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FE0BD4DD-61C1-41DE-8DF2-2A641D4582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FA677230-A76F-48AC-B18D-0F264FD1BA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CA18E3B2-B780-4223-B9C7-3BCAEBE796B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F02C15B5-31C1-45F0-91D4-34D1A375F4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42156B66-22E8-46F9-96DC-99BD56E023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xdr:rowOff>
    </xdr:from>
    <xdr:to>
      <xdr:col>81</xdr:col>
      <xdr:colOff>101600</xdr:colOff>
      <xdr:row>62</xdr:row>
      <xdr:rowOff>104140</xdr:rowOff>
    </xdr:to>
    <xdr:sp macro="" textlink="">
      <xdr:nvSpPr>
        <xdr:cNvPr id="496" name="楕円 495">
          <a:extLst>
            <a:ext uri="{FF2B5EF4-FFF2-40B4-BE49-F238E27FC236}">
              <a16:creationId xmlns:a16="http://schemas.microsoft.com/office/drawing/2014/main" id="{1257EFAF-8902-43AA-9089-6CA0677BE3B4}"/>
            </a:ext>
          </a:extLst>
        </xdr:cNvPr>
        <xdr:cNvSpPr/>
      </xdr:nvSpPr>
      <xdr:spPr>
        <a:xfrm>
          <a:off x="1543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97" name="楕円 496">
          <a:extLst>
            <a:ext uri="{FF2B5EF4-FFF2-40B4-BE49-F238E27FC236}">
              <a16:creationId xmlns:a16="http://schemas.microsoft.com/office/drawing/2014/main" id="{DAF68D6B-A385-44DC-A88C-60FB3340D3E8}"/>
            </a:ext>
          </a:extLst>
        </xdr:cNvPr>
        <xdr:cNvSpPr/>
      </xdr:nvSpPr>
      <xdr:spPr>
        <a:xfrm>
          <a:off x="14541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32385</xdr:rowOff>
    </xdr:from>
    <xdr:to>
      <xdr:col>81</xdr:col>
      <xdr:colOff>50800</xdr:colOff>
      <xdr:row>62</xdr:row>
      <xdr:rowOff>53340</xdr:rowOff>
    </xdr:to>
    <xdr:cxnSp macro="">
      <xdr:nvCxnSpPr>
        <xdr:cNvPr id="498" name="直線コネクタ 497">
          <a:extLst>
            <a:ext uri="{FF2B5EF4-FFF2-40B4-BE49-F238E27FC236}">
              <a16:creationId xmlns:a16="http://schemas.microsoft.com/office/drawing/2014/main" id="{98F8E0C5-1EFE-4F07-BCD4-F51083EB2FE8}"/>
            </a:ext>
          </a:extLst>
        </xdr:cNvPr>
        <xdr:cNvCxnSpPr/>
      </xdr:nvCxnSpPr>
      <xdr:spPr>
        <a:xfrm>
          <a:off x="14592300" y="106622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135890</xdr:rowOff>
    </xdr:from>
    <xdr:to>
      <xdr:col>72</xdr:col>
      <xdr:colOff>38100</xdr:colOff>
      <xdr:row>62</xdr:row>
      <xdr:rowOff>66040</xdr:rowOff>
    </xdr:to>
    <xdr:sp macro="" textlink="">
      <xdr:nvSpPr>
        <xdr:cNvPr id="499" name="楕円 498">
          <a:extLst>
            <a:ext uri="{FF2B5EF4-FFF2-40B4-BE49-F238E27FC236}">
              <a16:creationId xmlns:a16="http://schemas.microsoft.com/office/drawing/2014/main" id="{3E34E776-FAED-40C4-8CC7-B0987EC78630}"/>
            </a:ext>
          </a:extLst>
        </xdr:cNvPr>
        <xdr:cNvSpPr/>
      </xdr:nvSpPr>
      <xdr:spPr>
        <a:xfrm>
          <a:off x="1365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xdr:rowOff>
    </xdr:from>
    <xdr:to>
      <xdr:col>76</xdr:col>
      <xdr:colOff>114300</xdr:colOff>
      <xdr:row>62</xdr:row>
      <xdr:rowOff>32385</xdr:rowOff>
    </xdr:to>
    <xdr:cxnSp macro="">
      <xdr:nvCxnSpPr>
        <xdr:cNvPr id="500" name="直線コネクタ 499">
          <a:extLst>
            <a:ext uri="{FF2B5EF4-FFF2-40B4-BE49-F238E27FC236}">
              <a16:creationId xmlns:a16="http://schemas.microsoft.com/office/drawing/2014/main" id="{F2C7089A-A440-4A85-88E8-520DB7EFA706}"/>
            </a:ext>
          </a:extLst>
        </xdr:cNvPr>
        <xdr:cNvCxnSpPr/>
      </xdr:nvCxnSpPr>
      <xdr:spPr>
        <a:xfrm>
          <a:off x="13703300" y="106451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01" name="n_1aveValue【学校施設】&#10;有形固定資産減価償却率">
          <a:extLst>
            <a:ext uri="{FF2B5EF4-FFF2-40B4-BE49-F238E27FC236}">
              <a16:creationId xmlns:a16="http://schemas.microsoft.com/office/drawing/2014/main" id="{A5E7E9F9-78A1-48F4-AFC9-7DFB1ACA584A}"/>
            </a:ext>
          </a:extLst>
        </xdr:cNvPr>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02" name="n_2aveValue【学校施設】&#10;有形固定資産減価償却率">
          <a:extLst>
            <a:ext uri="{FF2B5EF4-FFF2-40B4-BE49-F238E27FC236}">
              <a16:creationId xmlns:a16="http://schemas.microsoft.com/office/drawing/2014/main" id="{1DB1B9ED-2A69-4847-BCB4-027F41BF30D8}"/>
            </a:ext>
          </a:extLst>
        </xdr:cNvPr>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03" name="n_3aveValue【学校施設】&#10;有形固定資産減価償却率">
          <a:extLst>
            <a:ext uri="{FF2B5EF4-FFF2-40B4-BE49-F238E27FC236}">
              <a16:creationId xmlns:a16="http://schemas.microsoft.com/office/drawing/2014/main" id="{7FDA8F46-C4ED-4EC1-9F00-0D2CC56CA295}"/>
            </a:ext>
          </a:extLst>
        </xdr:cNvPr>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04" name="n_4aveValue【学校施設】&#10;有形固定資産減価償却率">
          <a:extLst>
            <a:ext uri="{FF2B5EF4-FFF2-40B4-BE49-F238E27FC236}">
              <a16:creationId xmlns:a16="http://schemas.microsoft.com/office/drawing/2014/main" id="{8C54B3A5-5132-4C3D-A0B6-A2D6B913951C}"/>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95267</xdr:rowOff>
    </xdr:from>
    <xdr:ext cx="405111" cy="259045"/>
    <xdr:sp macro="" textlink="">
      <xdr:nvSpPr>
        <xdr:cNvPr id="505" name="n_1mainValue【学校施設】&#10;有形固定資産減価償却率">
          <a:extLst>
            <a:ext uri="{FF2B5EF4-FFF2-40B4-BE49-F238E27FC236}">
              <a16:creationId xmlns:a16="http://schemas.microsoft.com/office/drawing/2014/main" id="{B45B7EAB-8BDD-437E-ACFE-59F2E02B2B57}"/>
            </a:ext>
          </a:extLst>
        </xdr:cNvPr>
        <xdr:cNvSpPr txBox="1"/>
      </xdr:nvSpPr>
      <xdr:spPr>
        <a:xfrm>
          <a:off x="152660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506" name="n_2mainValue【学校施設】&#10;有形固定資産減価償却率">
          <a:extLst>
            <a:ext uri="{FF2B5EF4-FFF2-40B4-BE49-F238E27FC236}">
              <a16:creationId xmlns:a16="http://schemas.microsoft.com/office/drawing/2014/main" id="{B98D3B7F-FB71-4647-BE69-BD57D6DB7D48}"/>
            </a:ext>
          </a:extLst>
        </xdr:cNvPr>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57167</xdr:rowOff>
    </xdr:from>
    <xdr:ext cx="405111" cy="259045"/>
    <xdr:sp macro="" textlink="">
      <xdr:nvSpPr>
        <xdr:cNvPr id="507" name="n_3mainValue【学校施設】&#10;有形固定資産減価償却率">
          <a:extLst>
            <a:ext uri="{FF2B5EF4-FFF2-40B4-BE49-F238E27FC236}">
              <a16:creationId xmlns:a16="http://schemas.microsoft.com/office/drawing/2014/main" id="{5704101E-7CE5-45D0-895C-FF761C7AF254}"/>
            </a:ext>
          </a:extLst>
        </xdr:cNvPr>
        <xdr:cNvSpPr txBox="1"/>
      </xdr:nvSpPr>
      <xdr:spPr>
        <a:xfrm>
          <a:off x="13500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a:extLst>
            <a:ext uri="{FF2B5EF4-FFF2-40B4-BE49-F238E27FC236}">
              <a16:creationId xmlns:a16="http://schemas.microsoft.com/office/drawing/2014/main" id="{824EF945-A6A4-4E1A-AAA7-A1F74C824A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a:extLst>
            <a:ext uri="{FF2B5EF4-FFF2-40B4-BE49-F238E27FC236}">
              <a16:creationId xmlns:a16="http://schemas.microsoft.com/office/drawing/2014/main" id="{C20B1A08-E45F-47CD-9646-DA1CF2E0ED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a:extLst>
            <a:ext uri="{FF2B5EF4-FFF2-40B4-BE49-F238E27FC236}">
              <a16:creationId xmlns:a16="http://schemas.microsoft.com/office/drawing/2014/main" id="{42FCE7E6-2D92-4FE9-8B59-3CACB282AD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a:extLst>
            <a:ext uri="{FF2B5EF4-FFF2-40B4-BE49-F238E27FC236}">
              <a16:creationId xmlns:a16="http://schemas.microsoft.com/office/drawing/2014/main" id="{2DA3125D-DE7D-4AC7-BE62-4A2B86A39C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a:extLst>
            <a:ext uri="{FF2B5EF4-FFF2-40B4-BE49-F238E27FC236}">
              <a16:creationId xmlns:a16="http://schemas.microsoft.com/office/drawing/2014/main" id="{8A9AEA76-8042-4B96-A938-ED9313E6372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a:extLst>
            <a:ext uri="{FF2B5EF4-FFF2-40B4-BE49-F238E27FC236}">
              <a16:creationId xmlns:a16="http://schemas.microsoft.com/office/drawing/2014/main" id="{EEA8B8A3-0184-416C-9D3B-3B6EDAF90C9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a:extLst>
            <a:ext uri="{FF2B5EF4-FFF2-40B4-BE49-F238E27FC236}">
              <a16:creationId xmlns:a16="http://schemas.microsoft.com/office/drawing/2014/main" id="{F3E7252E-9A13-4827-BEF8-E9847C4824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a:extLst>
            <a:ext uri="{FF2B5EF4-FFF2-40B4-BE49-F238E27FC236}">
              <a16:creationId xmlns:a16="http://schemas.microsoft.com/office/drawing/2014/main" id="{BC6C3D65-06DE-439F-B90A-FE432442DF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a:extLst>
            <a:ext uri="{FF2B5EF4-FFF2-40B4-BE49-F238E27FC236}">
              <a16:creationId xmlns:a16="http://schemas.microsoft.com/office/drawing/2014/main" id="{66FFC1C2-ACAD-4DB5-9D4F-40F869D034E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a:extLst>
            <a:ext uri="{FF2B5EF4-FFF2-40B4-BE49-F238E27FC236}">
              <a16:creationId xmlns:a16="http://schemas.microsoft.com/office/drawing/2014/main" id="{AE60F649-3CC3-4EF7-8C45-8684C257CFC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8" name="直線コネクタ 517">
          <a:extLst>
            <a:ext uri="{FF2B5EF4-FFF2-40B4-BE49-F238E27FC236}">
              <a16:creationId xmlns:a16="http://schemas.microsoft.com/office/drawing/2014/main" id="{C81BF588-CC44-4FAF-A3D8-95E76DA8BE6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86BB8989-F320-4DD3-813E-3B28621B3D1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0" name="直線コネクタ 519">
          <a:extLst>
            <a:ext uri="{FF2B5EF4-FFF2-40B4-BE49-F238E27FC236}">
              <a16:creationId xmlns:a16="http://schemas.microsoft.com/office/drawing/2014/main" id="{5CA0AD5D-66D4-4FBF-A539-791D9FFB082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1" name="テキスト ボックス 520">
          <a:extLst>
            <a:ext uri="{FF2B5EF4-FFF2-40B4-BE49-F238E27FC236}">
              <a16:creationId xmlns:a16="http://schemas.microsoft.com/office/drawing/2014/main" id="{F424056C-EEE8-4BA4-93F5-0796CEB4085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2" name="直線コネクタ 521">
          <a:extLst>
            <a:ext uri="{FF2B5EF4-FFF2-40B4-BE49-F238E27FC236}">
              <a16:creationId xmlns:a16="http://schemas.microsoft.com/office/drawing/2014/main" id="{91FCACF4-3B92-4F44-99D5-C46ADC8CF8C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3" name="テキスト ボックス 522">
          <a:extLst>
            <a:ext uri="{FF2B5EF4-FFF2-40B4-BE49-F238E27FC236}">
              <a16:creationId xmlns:a16="http://schemas.microsoft.com/office/drawing/2014/main" id="{965C0A55-8D02-4A3D-BE32-16A92316807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4" name="直線コネクタ 523">
          <a:extLst>
            <a:ext uri="{FF2B5EF4-FFF2-40B4-BE49-F238E27FC236}">
              <a16:creationId xmlns:a16="http://schemas.microsoft.com/office/drawing/2014/main" id="{94F23444-97D8-4D7A-8AFA-58ED9A43790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5" name="テキスト ボックス 524">
          <a:extLst>
            <a:ext uri="{FF2B5EF4-FFF2-40B4-BE49-F238E27FC236}">
              <a16:creationId xmlns:a16="http://schemas.microsoft.com/office/drawing/2014/main" id="{7B3C32FC-81D3-4DDF-BB22-01E056AFFDB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6" name="直線コネクタ 525">
          <a:extLst>
            <a:ext uri="{FF2B5EF4-FFF2-40B4-BE49-F238E27FC236}">
              <a16:creationId xmlns:a16="http://schemas.microsoft.com/office/drawing/2014/main" id="{B07D99C4-7D29-4D13-976F-0C564B92E2E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27" name="テキスト ボックス 526">
          <a:extLst>
            <a:ext uri="{FF2B5EF4-FFF2-40B4-BE49-F238E27FC236}">
              <a16:creationId xmlns:a16="http://schemas.microsoft.com/office/drawing/2014/main" id="{64635905-C00D-4E16-B33C-25D4BD5D9D2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8" name="直線コネクタ 527">
          <a:extLst>
            <a:ext uri="{FF2B5EF4-FFF2-40B4-BE49-F238E27FC236}">
              <a16:creationId xmlns:a16="http://schemas.microsoft.com/office/drawing/2014/main" id="{4F623393-5C07-473F-B0D6-304EDFBEDD1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29" name="テキスト ボックス 528">
          <a:extLst>
            <a:ext uri="{FF2B5EF4-FFF2-40B4-BE49-F238E27FC236}">
              <a16:creationId xmlns:a16="http://schemas.microsoft.com/office/drawing/2014/main" id="{F3F4ADC2-3602-4453-9AB3-E8DD34CADDD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0" name="直線コネクタ 529">
          <a:extLst>
            <a:ext uri="{FF2B5EF4-FFF2-40B4-BE49-F238E27FC236}">
              <a16:creationId xmlns:a16="http://schemas.microsoft.com/office/drawing/2014/main" id="{502A23D6-6CC7-40C4-8216-833ED360EAA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1" name="テキスト ボックス 530">
          <a:extLst>
            <a:ext uri="{FF2B5EF4-FFF2-40B4-BE49-F238E27FC236}">
              <a16:creationId xmlns:a16="http://schemas.microsoft.com/office/drawing/2014/main" id="{5717B99B-D6BA-4050-9647-EFE94C3B098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2" name="【学校施設】&#10;一人当たり面積グラフ枠">
          <a:extLst>
            <a:ext uri="{FF2B5EF4-FFF2-40B4-BE49-F238E27FC236}">
              <a16:creationId xmlns:a16="http://schemas.microsoft.com/office/drawing/2014/main" id="{7AC999D7-6D0E-4315-887B-BD3A1BD67E5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33" name="直線コネクタ 532">
          <a:extLst>
            <a:ext uri="{FF2B5EF4-FFF2-40B4-BE49-F238E27FC236}">
              <a16:creationId xmlns:a16="http://schemas.microsoft.com/office/drawing/2014/main" id="{ABF71F03-93DF-461A-8712-017FDF1BECB7}"/>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34" name="【学校施設】&#10;一人当たり面積最小値テキスト">
          <a:extLst>
            <a:ext uri="{FF2B5EF4-FFF2-40B4-BE49-F238E27FC236}">
              <a16:creationId xmlns:a16="http://schemas.microsoft.com/office/drawing/2014/main" id="{7D17D664-FC86-446E-BC5B-7912041AFDC3}"/>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35" name="直線コネクタ 534">
          <a:extLst>
            <a:ext uri="{FF2B5EF4-FFF2-40B4-BE49-F238E27FC236}">
              <a16:creationId xmlns:a16="http://schemas.microsoft.com/office/drawing/2014/main" id="{ABFDE55A-6124-4252-ACBC-044377C682A3}"/>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36" name="【学校施設】&#10;一人当たり面積最大値テキスト">
          <a:extLst>
            <a:ext uri="{FF2B5EF4-FFF2-40B4-BE49-F238E27FC236}">
              <a16:creationId xmlns:a16="http://schemas.microsoft.com/office/drawing/2014/main" id="{8601FD4F-450B-4254-921C-679DB6DC1029}"/>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37" name="直線コネクタ 536">
          <a:extLst>
            <a:ext uri="{FF2B5EF4-FFF2-40B4-BE49-F238E27FC236}">
              <a16:creationId xmlns:a16="http://schemas.microsoft.com/office/drawing/2014/main" id="{2F88EE41-2DDB-4F79-9FD7-F95041BC8CC5}"/>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538" name="【学校施設】&#10;一人当たり面積平均値テキスト">
          <a:extLst>
            <a:ext uri="{FF2B5EF4-FFF2-40B4-BE49-F238E27FC236}">
              <a16:creationId xmlns:a16="http://schemas.microsoft.com/office/drawing/2014/main" id="{228976DC-E749-42C4-9AD4-0E14D70E483D}"/>
            </a:ext>
          </a:extLst>
        </xdr:cNvPr>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39" name="フローチャート: 判断 538">
          <a:extLst>
            <a:ext uri="{FF2B5EF4-FFF2-40B4-BE49-F238E27FC236}">
              <a16:creationId xmlns:a16="http://schemas.microsoft.com/office/drawing/2014/main" id="{9E3305C0-6C4C-41DF-9FD5-3CBD2ECC402F}"/>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40" name="フローチャート: 判断 539">
          <a:extLst>
            <a:ext uri="{FF2B5EF4-FFF2-40B4-BE49-F238E27FC236}">
              <a16:creationId xmlns:a16="http://schemas.microsoft.com/office/drawing/2014/main" id="{30C1CCF1-A037-4E88-8FF6-3CE407ADF19F}"/>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41" name="フローチャート: 判断 540">
          <a:extLst>
            <a:ext uri="{FF2B5EF4-FFF2-40B4-BE49-F238E27FC236}">
              <a16:creationId xmlns:a16="http://schemas.microsoft.com/office/drawing/2014/main" id="{26153204-740C-4ED6-8AD5-905C06421DC1}"/>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42" name="フローチャート: 判断 541">
          <a:extLst>
            <a:ext uri="{FF2B5EF4-FFF2-40B4-BE49-F238E27FC236}">
              <a16:creationId xmlns:a16="http://schemas.microsoft.com/office/drawing/2014/main" id="{5B71FF35-B5F9-4617-9A41-6C07164AAAB4}"/>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43" name="フローチャート: 判断 542">
          <a:extLst>
            <a:ext uri="{FF2B5EF4-FFF2-40B4-BE49-F238E27FC236}">
              <a16:creationId xmlns:a16="http://schemas.microsoft.com/office/drawing/2014/main" id="{5E05AD29-15F8-4A15-8C25-6CEC4F203154}"/>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1262C6D-5291-4AAF-94E3-8CDCE70784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B8AA809-2DF1-46A8-9D51-CEAC03520A5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7D244D5-1DBE-4853-BADB-97FB2A0C8A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72BFFC6-FEAA-4B1B-B198-3640432311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6206E5A-4399-4D51-9043-0DEDA67D9A6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79611</xdr:rowOff>
    </xdr:from>
    <xdr:to>
      <xdr:col>112</xdr:col>
      <xdr:colOff>38100</xdr:colOff>
      <xdr:row>64</xdr:row>
      <xdr:rowOff>9761</xdr:rowOff>
    </xdr:to>
    <xdr:sp macro="" textlink="">
      <xdr:nvSpPr>
        <xdr:cNvPr id="549" name="楕円 548">
          <a:extLst>
            <a:ext uri="{FF2B5EF4-FFF2-40B4-BE49-F238E27FC236}">
              <a16:creationId xmlns:a16="http://schemas.microsoft.com/office/drawing/2014/main" id="{1C80A998-7876-44F9-8172-3D340DD89D5E}"/>
            </a:ext>
          </a:extLst>
        </xdr:cNvPr>
        <xdr:cNvSpPr/>
      </xdr:nvSpPr>
      <xdr:spPr>
        <a:xfrm>
          <a:off x="21272500" y="108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73951</xdr:rowOff>
    </xdr:from>
    <xdr:to>
      <xdr:col>107</xdr:col>
      <xdr:colOff>101600</xdr:colOff>
      <xdr:row>64</xdr:row>
      <xdr:rowOff>4101</xdr:rowOff>
    </xdr:to>
    <xdr:sp macro="" textlink="">
      <xdr:nvSpPr>
        <xdr:cNvPr id="550" name="楕円 549">
          <a:extLst>
            <a:ext uri="{FF2B5EF4-FFF2-40B4-BE49-F238E27FC236}">
              <a16:creationId xmlns:a16="http://schemas.microsoft.com/office/drawing/2014/main" id="{39DD35F1-3F83-4353-86EE-48A22C9983E2}"/>
            </a:ext>
          </a:extLst>
        </xdr:cNvPr>
        <xdr:cNvSpPr/>
      </xdr:nvSpPr>
      <xdr:spPr>
        <a:xfrm>
          <a:off x="20383500" y="108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124751</xdr:rowOff>
    </xdr:from>
    <xdr:to>
      <xdr:col>111</xdr:col>
      <xdr:colOff>177800</xdr:colOff>
      <xdr:row>63</xdr:row>
      <xdr:rowOff>130411</xdr:rowOff>
    </xdr:to>
    <xdr:cxnSp macro="">
      <xdr:nvCxnSpPr>
        <xdr:cNvPr id="551" name="直線コネクタ 550">
          <a:extLst>
            <a:ext uri="{FF2B5EF4-FFF2-40B4-BE49-F238E27FC236}">
              <a16:creationId xmlns:a16="http://schemas.microsoft.com/office/drawing/2014/main" id="{734E00B0-1C79-42B8-9E36-D20473CA0C03}"/>
            </a:ext>
          </a:extLst>
        </xdr:cNvPr>
        <xdr:cNvCxnSpPr/>
      </xdr:nvCxnSpPr>
      <xdr:spPr>
        <a:xfrm>
          <a:off x="20434300" y="10926101"/>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67963</xdr:rowOff>
    </xdr:from>
    <xdr:to>
      <xdr:col>102</xdr:col>
      <xdr:colOff>165100</xdr:colOff>
      <xdr:row>63</xdr:row>
      <xdr:rowOff>169563</xdr:rowOff>
    </xdr:to>
    <xdr:sp macro="" textlink="">
      <xdr:nvSpPr>
        <xdr:cNvPr id="552" name="楕円 551">
          <a:extLst>
            <a:ext uri="{FF2B5EF4-FFF2-40B4-BE49-F238E27FC236}">
              <a16:creationId xmlns:a16="http://schemas.microsoft.com/office/drawing/2014/main" id="{B672626E-2A83-4E68-814E-C1D36C98F9FD}"/>
            </a:ext>
          </a:extLst>
        </xdr:cNvPr>
        <xdr:cNvSpPr/>
      </xdr:nvSpPr>
      <xdr:spPr>
        <a:xfrm>
          <a:off x="19494500" y="108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118763</xdr:rowOff>
    </xdr:from>
    <xdr:to>
      <xdr:col>107</xdr:col>
      <xdr:colOff>50800</xdr:colOff>
      <xdr:row>63</xdr:row>
      <xdr:rowOff>124751</xdr:rowOff>
    </xdr:to>
    <xdr:cxnSp macro="">
      <xdr:nvCxnSpPr>
        <xdr:cNvPr id="553" name="直線コネクタ 552">
          <a:extLst>
            <a:ext uri="{FF2B5EF4-FFF2-40B4-BE49-F238E27FC236}">
              <a16:creationId xmlns:a16="http://schemas.microsoft.com/office/drawing/2014/main" id="{91DCEC17-B78A-4501-BF42-CB1D66552F08}"/>
            </a:ext>
          </a:extLst>
        </xdr:cNvPr>
        <xdr:cNvCxnSpPr/>
      </xdr:nvCxnSpPr>
      <xdr:spPr>
        <a:xfrm>
          <a:off x="19545300" y="10920113"/>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554" name="n_1aveValue【学校施設】&#10;一人当たり面積">
          <a:extLst>
            <a:ext uri="{FF2B5EF4-FFF2-40B4-BE49-F238E27FC236}">
              <a16:creationId xmlns:a16="http://schemas.microsoft.com/office/drawing/2014/main" id="{84A8F1AC-BEB1-4F6B-90CF-C05B40FB1414}"/>
            </a:ext>
          </a:extLst>
        </xdr:cNvPr>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555" name="n_2aveValue【学校施設】&#10;一人当たり面積">
          <a:extLst>
            <a:ext uri="{FF2B5EF4-FFF2-40B4-BE49-F238E27FC236}">
              <a16:creationId xmlns:a16="http://schemas.microsoft.com/office/drawing/2014/main" id="{0CD62B34-EF7D-44E0-B2A3-9875FB0883C7}"/>
            </a:ext>
          </a:extLst>
        </xdr:cNvPr>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556" name="n_3aveValue【学校施設】&#10;一人当たり面積">
          <a:extLst>
            <a:ext uri="{FF2B5EF4-FFF2-40B4-BE49-F238E27FC236}">
              <a16:creationId xmlns:a16="http://schemas.microsoft.com/office/drawing/2014/main" id="{03A8B531-28D9-4704-8EA6-ABF82857122E}"/>
            </a:ext>
          </a:extLst>
        </xdr:cNvPr>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57" name="n_4aveValue【学校施設】&#10;一人当たり面積">
          <a:extLst>
            <a:ext uri="{FF2B5EF4-FFF2-40B4-BE49-F238E27FC236}">
              <a16:creationId xmlns:a16="http://schemas.microsoft.com/office/drawing/2014/main" id="{46C459EF-EDB5-4323-9F8F-27B2EF4D4945}"/>
            </a:ext>
          </a:extLst>
        </xdr:cNvPr>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888</xdr:rowOff>
    </xdr:from>
    <xdr:ext cx="469744" cy="259045"/>
    <xdr:sp macro="" textlink="">
      <xdr:nvSpPr>
        <xdr:cNvPr id="558" name="n_1mainValue【学校施設】&#10;一人当たり面積">
          <a:extLst>
            <a:ext uri="{FF2B5EF4-FFF2-40B4-BE49-F238E27FC236}">
              <a16:creationId xmlns:a16="http://schemas.microsoft.com/office/drawing/2014/main" id="{245F36D3-E88C-4E1C-B188-198B5221813B}"/>
            </a:ext>
          </a:extLst>
        </xdr:cNvPr>
        <xdr:cNvSpPr txBox="1"/>
      </xdr:nvSpPr>
      <xdr:spPr>
        <a:xfrm>
          <a:off x="21075727" y="1097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166678</xdr:rowOff>
    </xdr:from>
    <xdr:ext cx="469744" cy="259045"/>
    <xdr:sp macro="" textlink="">
      <xdr:nvSpPr>
        <xdr:cNvPr id="559" name="n_2mainValue【学校施設】&#10;一人当たり面積">
          <a:extLst>
            <a:ext uri="{FF2B5EF4-FFF2-40B4-BE49-F238E27FC236}">
              <a16:creationId xmlns:a16="http://schemas.microsoft.com/office/drawing/2014/main" id="{5ABD8FD3-BC63-4D19-9DD6-504794A2CD80}"/>
            </a:ext>
          </a:extLst>
        </xdr:cNvPr>
        <xdr:cNvSpPr txBox="1"/>
      </xdr:nvSpPr>
      <xdr:spPr>
        <a:xfrm>
          <a:off x="20199427" y="109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160690</xdr:rowOff>
    </xdr:from>
    <xdr:ext cx="469744" cy="259045"/>
    <xdr:sp macro="" textlink="">
      <xdr:nvSpPr>
        <xdr:cNvPr id="560" name="n_3mainValue【学校施設】&#10;一人当たり面積">
          <a:extLst>
            <a:ext uri="{FF2B5EF4-FFF2-40B4-BE49-F238E27FC236}">
              <a16:creationId xmlns:a16="http://schemas.microsoft.com/office/drawing/2014/main" id="{71DC1547-A44A-43F0-A50A-A777E56601D9}"/>
            </a:ext>
          </a:extLst>
        </xdr:cNvPr>
        <xdr:cNvSpPr txBox="1"/>
      </xdr:nvSpPr>
      <xdr:spPr>
        <a:xfrm>
          <a:off x="19310427" y="109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id="{8272E529-EA89-4769-81D5-E2050718013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id="{D4487FCC-82A4-4C46-AC5B-161EB16D080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id="{4A5EA9D5-9AF1-409A-B916-5776DEDD4D7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id="{B24EECB7-22B6-4FD3-9DA7-3280F1B910B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id="{A076FF24-8C0D-4CAA-B0A7-ED363CB282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id="{50199C21-599D-46B3-9EA6-BC7239635C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id="{CF632B67-6054-4730-BBCA-DE603FB4E3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id="{4640564A-529E-46CF-8324-D29F433C08D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a:extLst>
            <a:ext uri="{FF2B5EF4-FFF2-40B4-BE49-F238E27FC236}">
              <a16:creationId xmlns:a16="http://schemas.microsoft.com/office/drawing/2014/main" id="{A50EB839-4F9A-49D7-8471-F746F8B1C68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a:extLst>
            <a:ext uri="{FF2B5EF4-FFF2-40B4-BE49-F238E27FC236}">
              <a16:creationId xmlns:a16="http://schemas.microsoft.com/office/drawing/2014/main" id="{1A7FDE04-BF71-4B66-8E17-DAB886682B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1" name="テキスト ボックス 570">
          <a:extLst>
            <a:ext uri="{FF2B5EF4-FFF2-40B4-BE49-F238E27FC236}">
              <a16:creationId xmlns:a16="http://schemas.microsoft.com/office/drawing/2014/main" id="{7DEBD72B-1D57-4A23-9E51-D7460719FE0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a:extLst>
            <a:ext uri="{FF2B5EF4-FFF2-40B4-BE49-F238E27FC236}">
              <a16:creationId xmlns:a16="http://schemas.microsoft.com/office/drawing/2014/main" id="{E1E3928A-AD49-45E6-B739-A8871EF3C97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3" name="テキスト ボックス 572">
          <a:extLst>
            <a:ext uri="{FF2B5EF4-FFF2-40B4-BE49-F238E27FC236}">
              <a16:creationId xmlns:a16="http://schemas.microsoft.com/office/drawing/2014/main" id="{CC4F0471-DB21-4826-B1E2-91B1A866BBE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a:extLst>
            <a:ext uri="{FF2B5EF4-FFF2-40B4-BE49-F238E27FC236}">
              <a16:creationId xmlns:a16="http://schemas.microsoft.com/office/drawing/2014/main" id="{2C5B3699-03A9-4294-9E28-D28240208ED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a:extLst>
            <a:ext uri="{FF2B5EF4-FFF2-40B4-BE49-F238E27FC236}">
              <a16:creationId xmlns:a16="http://schemas.microsoft.com/office/drawing/2014/main" id="{6965AEBA-594D-428B-9CC2-8CF14C8B78B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a:extLst>
            <a:ext uri="{FF2B5EF4-FFF2-40B4-BE49-F238E27FC236}">
              <a16:creationId xmlns:a16="http://schemas.microsoft.com/office/drawing/2014/main" id="{59BB75AD-91B8-412B-B480-D1C45C8FEF1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a:extLst>
            <a:ext uri="{FF2B5EF4-FFF2-40B4-BE49-F238E27FC236}">
              <a16:creationId xmlns:a16="http://schemas.microsoft.com/office/drawing/2014/main" id="{9F601500-5233-4190-A405-EAE69F4AA4C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a:extLst>
            <a:ext uri="{FF2B5EF4-FFF2-40B4-BE49-F238E27FC236}">
              <a16:creationId xmlns:a16="http://schemas.microsoft.com/office/drawing/2014/main" id="{8B6CDCBD-6B36-4E8E-BF06-F9F223D33D9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a:extLst>
            <a:ext uri="{FF2B5EF4-FFF2-40B4-BE49-F238E27FC236}">
              <a16:creationId xmlns:a16="http://schemas.microsoft.com/office/drawing/2014/main" id="{FF407AAA-9ED5-49CE-BF2E-21D140B7374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a:extLst>
            <a:ext uri="{FF2B5EF4-FFF2-40B4-BE49-F238E27FC236}">
              <a16:creationId xmlns:a16="http://schemas.microsoft.com/office/drawing/2014/main" id="{CF3177B7-9506-4F1E-9873-4A4E8192604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a:extLst>
            <a:ext uri="{FF2B5EF4-FFF2-40B4-BE49-F238E27FC236}">
              <a16:creationId xmlns:a16="http://schemas.microsoft.com/office/drawing/2014/main" id="{4060B3D7-7585-4285-84E8-503ABA0EDC4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a:extLst>
            <a:ext uri="{FF2B5EF4-FFF2-40B4-BE49-F238E27FC236}">
              <a16:creationId xmlns:a16="http://schemas.microsoft.com/office/drawing/2014/main" id="{7E8DA724-F2AB-48C9-B19A-B33452862D4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3" name="テキスト ボックス 582">
          <a:extLst>
            <a:ext uri="{FF2B5EF4-FFF2-40B4-BE49-F238E27FC236}">
              <a16:creationId xmlns:a16="http://schemas.microsoft.com/office/drawing/2014/main" id="{9730ABAD-9BFF-4159-BB14-4335B9779E8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a:extLst>
            <a:ext uri="{FF2B5EF4-FFF2-40B4-BE49-F238E27FC236}">
              <a16:creationId xmlns:a16="http://schemas.microsoft.com/office/drawing/2014/main" id="{1FE4B774-7CC9-46FF-85AA-566C85842EB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a:extLst>
            <a:ext uri="{FF2B5EF4-FFF2-40B4-BE49-F238E27FC236}">
              <a16:creationId xmlns:a16="http://schemas.microsoft.com/office/drawing/2014/main" id="{583C53D4-5206-43EC-BD1F-AE4B6B67C3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86" name="直線コネクタ 585">
          <a:extLst>
            <a:ext uri="{FF2B5EF4-FFF2-40B4-BE49-F238E27FC236}">
              <a16:creationId xmlns:a16="http://schemas.microsoft.com/office/drawing/2014/main" id="{4D341DC0-94C7-4241-A2C8-24F02577247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7" name="【児童館】&#10;有形固定資産減価償却率最小値テキスト">
          <a:extLst>
            <a:ext uri="{FF2B5EF4-FFF2-40B4-BE49-F238E27FC236}">
              <a16:creationId xmlns:a16="http://schemas.microsoft.com/office/drawing/2014/main" id="{BFDE6A3E-276C-4672-BB67-939F7625A86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8" name="直線コネクタ 587">
          <a:extLst>
            <a:ext uri="{FF2B5EF4-FFF2-40B4-BE49-F238E27FC236}">
              <a16:creationId xmlns:a16="http://schemas.microsoft.com/office/drawing/2014/main" id="{918B8899-BA3F-48BA-AFB9-6D39EC2A0CC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589" name="【児童館】&#10;有形固定資産減価償却率最大値テキスト">
          <a:extLst>
            <a:ext uri="{FF2B5EF4-FFF2-40B4-BE49-F238E27FC236}">
              <a16:creationId xmlns:a16="http://schemas.microsoft.com/office/drawing/2014/main" id="{5D2F8153-9C2E-4A5D-A0F3-0068393F5594}"/>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90" name="直線コネクタ 589">
          <a:extLst>
            <a:ext uri="{FF2B5EF4-FFF2-40B4-BE49-F238E27FC236}">
              <a16:creationId xmlns:a16="http://schemas.microsoft.com/office/drawing/2014/main" id="{C7740104-22F6-43B4-AAE2-6BAE106551F2}"/>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591" name="【児童館】&#10;有形固定資産減価償却率平均値テキスト">
          <a:extLst>
            <a:ext uri="{FF2B5EF4-FFF2-40B4-BE49-F238E27FC236}">
              <a16:creationId xmlns:a16="http://schemas.microsoft.com/office/drawing/2014/main" id="{BC5CE3E6-B674-4AC1-B38C-99023E60D330}"/>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92" name="フローチャート: 判断 591">
          <a:extLst>
            <a:ext uri="{FF2B5EF4-FFF2-40B4-BE49-F238E27FC236}">
              <a16:creationId xmlns:a16="http://schemas.microsoft.com/office/drawing/2014/main" id="{A20339F3-6C19-42BC-8CA9-FACF01D19927}"/>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93" name="フローチャート: 判断 592">
          <a:extLst>
            <a:ext uri="{FF2B5EF4-FFF2-40B4-BE49-F238E27FC236}">
              <a16:creationId xmlns:a16="http://schemas.microsoft.com/office/drawing/2014/main" id="{0997F331-9E63-466C-9DB1-3271AE401F6C}"/>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94" name="フローチャート: 判断 593">
          <a:extLst>
            <a:ext uri="{FF2B5EF4-FFF2-40B4-BE49-F238E27FC236}">
              <a16:creationId xmlns:a16="http://schemas.microsoft.com/office/drawing/2014/main" id="{3BC60B52-0175-4147-A16F-325429E8D41B}"/>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595" name="フローチャート: 判断 594">
          <a:extLst>
            <a:ext uri="{FF2B5EF4-FFF2-40B4-BE49-F238E27FC236}">
              <a16:creationId xmlns:a16="http://schemas.microsoft.com/office/drawing/2014/main" id="{E80DAE04-947C-4717-A2F2-A5E615F6C661}"/>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596" name="フローチャート: 判断 595">
          <a:extLst>
            <a:ext uri="{FF2B5EF4-FFF2-40B4-BE49-F238E27FC236}">
              <a16:creationId xmlns:a16="http://schemas.microsoft.com/office/drawing/2014/main" id="{77714086-4F75-42DD-8266-D212459884E6}"/>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A8475755-728F-4FA5-A2CB-BBEC98C343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3E10CFB-0C21-42D5-9506-F0C04A42C1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71D4D88E-1AB4-44D9-A09D-7AE566797CA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E3D0E497-EE11-4C3F-B7C7-7DC602B9837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E315A355-1AEE-4032-A600-BEB74F4EBC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124461</xdr:rowOff>
    </xdr:from>
    <xdr:to>
      <xdr:col>81</xdr:col>
      <xdr:colOff>101600</xdr:colOff>
      <xdr:row>85</xdr:row>
      <xdr:rowOff>54611</xdr:rowOff>
    </xdr:to>
    <xdr:sp macro="" textlink="">
      <xdr:nvSpPr>
        <xdr:cNvPr id="602" name="楕円 601">
          <a:extLst>
            <a:ext uri="{FF2B5EF4-FFF2-40B4-BE49-F238E27FC236}">
              <a16:creationId xmlns:a16="http://schemas.microsoft.com/office/drawing/2014/main" id="{676975D2-7E92-41F5-B8CB-E033D25BC680}"/>
            </a:ext>
          </a:extLst>
        </xdr:cNvPr>
        <xdr:cNvSpPr/>
      </xdr:nvSpPr>
      <xdr:spPr>
        <a:xfrm>
          <a:off x="1543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91802</xdr:rowOff>
    </xdr:from>
    <xdr:to>
      <xdr:col>76</xdr:col>
      <xdr:colOff>165100</xdr:colOff>
      <xdr:row>85</xdr:row>
      <xdr:rowOff>21952</xdr:rowOff>
    </xdr:to>
    <xdr:sp macro="" textlink="">
      <xdr:nvSpPr>
        <xdr:cNvPr id="603" name="楕円 602">
          <a:extLst>
            <a:ext uri="{FF2B5EF4-FFF2-40B4-BE49-F238E27FC236}">
              <a16:creationId xmlns:a16="http://schemas.microsoft.com/office/drawing/2014/main" id="{8E076E25-DF65-47A8-A49D-77B256CD559B}"/>
            </a:ext>
          </a:extLst>
        </xdr:cNvPr>
        <xdr:cNvSpPr/>
      </xdr:nvSpPr>
      <xdr:spPr>
        <a:xfrm>
          <a:off x="14541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142602</xdr:rowOff>
    </xdr:from>
    <xdr:to>
      <xdr:col>81</xdr:col>
      <xdr:colOff>50800</xdr:colOff>
      <xdr:row>85</xdr:row>
      <xdr:rowOff>3811</xdr:rowOff>
    </xdr:to>
    <xdr:cxnSp macro="">
      <xdr:nvCxnSpPr>
        <xdr:cNvPr id="604" name="直線コネクタ 603">
          <a:extLst>
            <a:ext uri="{FF2B5EF4-FFF2-40B4-BE49-F238E27FC236}">
              <a16:creationId xmlns:a16="http://schemas.microsoft.com/office/drawing/2014/main" id="{5E805D13-C19B-40C7-B0AC-D6808FC2073E}"/>
            </a:ext>
          </a:extLst>
        </xdr:cNvPr>
        <xdr:cNvCxnSpPr/>
      </xdr:nvCxnSpPr>
      <xdr:spPr>
        <a:xfrm>
          <a:off x="14592300" y="145444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54248</xdr:rowOff>
    </xdr:from>
    <xdr:to>
      <xdr:col>72</xdr:col>
      <xdr:colOff>38100</xdr:colOff>
      <xdr:row>84</xdr:row>
      <xdr:rowOff>155848</xdr:rowOff>
    </xdr:to>
    <xdr:sp macro="" textlink="">
      <xdr:nvSpPr>
        <xdr:cNvPr id="605" name="楕円 604">
          <a:extLst>
            <a:ext uri="{FF2B5EF4-FFF2-40B4-BE49-F238E27FC236}">
              <a16:creationId xmlns:a16="http://schemas.microsoft.com/office/drawing/2014/main" id="{F82FDE0A-BC8B-4C92-B763-37609B8CA7EB}"/>
            </a:ext>
          </a:extLst>
        </xdr:cNvPr>
        <xdr:cNvSpPr/>
      </xdr:nvSpPr>
      <xdr:spPr>
        <a:xfrm>
          <a:off x="13652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105048</xdr:rowOff>
    </xdr:from>
    <xdr:to>
      <xdr:col>76</xdr:col>
      <xdr:colOff>114300</xdr:colOff>
      <xdr:row>84</xdr:row>
      <xdr:rowOff>142602</xdr:rowOff>
    </xdr:to>
    <xdr:cxnSp macro="">
      <xdr:nvCxnSpPr>
        <xdr:cNvPr id="606" name="直線コネクタ 605">
          <a:extLst>
            <a:ext uri="{FF2B5EF4-FFF2-40B4-BE49-F238E27FC236}">
              <a16:creationId xmlns:a16="http://schemas.microsoft.com/office/drawing/2014/main" id="{99897646-1AE9-400E-8896-34ED4FA3F62E}"/>
            </a:ext>
          </a:extLst>
        </xdr:cNvPr>
        <xdr:cNvCxnSpPr/>
      </xdr:nvCxnSpPr>
      <xdr:spPr>
        <a:xfrm>
          <a:off x="13703300" y="145068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07" name="n_1aveValue【児童館】&#10;有形固定資産減価償却率">
          <a:extLst>
            <a:ext uri="{FF2B5EF4-FFF2-40B4-BE49-F238E27FC236}">
              <a16:creationId xmlns:a16="http://schemas.microsoft.com/office/drawing/2014/main" id="{5B6B79E6-32CE-423F-A660-4E1D200677E2}"/>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08" name="n_2aveValue【児童館】&#10;有形固定資産減価償却率">
          <a:extLst>
            <a:ext uri="{FF2B5EF4-FFF2-40B4-BE49-F238E27FC236}">
              <a16:creationId xmlns:a16="http://schemas.microsoft.com/office/drawing/2014/main" id="{1062BFA2-D920-46B5-93DB-20184BCE2E2E}"/>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09" name="n_3aveValue【児童館】&#10;有形固定資産減価償却率">
          <a:extLst>
            <a:ext uri="{FF2B5EF4-FFF2-40B4-BE49-F238E27FC236}">
              <a16:creationId xmlns:a16="http://schemas.microsoft.com/office/drawing/2014/main" id="{56287E60-6F7E-4235-9DB1-BC1AE17A8BCB}"/>
            </a:ext>
          </a:extLst>
        </xdr:cNvPr>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10" name="n_4aveValue【児童館】&#10;有形固定資産減価償却率">
          <a:extLst>
            <a:ext uri="{FF2B5EF4-FFF2-40B4-BE49-F238E27FC236}">
              <a16:creationId xmlns:a16="http://schemas.microsoft.com/office/drawing/2014/main" id="{205216FA-8C96-4290-BADB-9CA33C9A32AA}"/>
            </a:ext>
          </a:extLst>
        </xdr:cNvPr>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45738</xdr:rowOff>
    </xdr:from>
    <xdr:ext cx="405111" cy="259045"/>
    <xdr:sp macro="" textlink="">
      <xdr:nvSpPr>
        <xdr:cNvPr id="611" name="n_1mainValue【児童館】&#10;有形固定資産減価償却率">
          <a:extLst>
            <a:ext uri="{FF2B5EF4-FFF2-40B4-BE49-F238E27FC236}">
              <a16:creationId xmlns:a16="http://schemas.microsoft.com/office/drawing/2014/main" id="{0CED719D-B03D-43FE-A9F5-D900D02D7878}"/>
            </a:ext>
          </a:extLst>
        </xdr:cNvPr>
        <xdr:cNvSpPr txBox="1"/>
      </xdr:nvSpPr>
      <xdr:spPr>
        <a:xfrm>
          <a:off x="15266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13079</xdr:rowOff>
    </xdr:from>
    <xdr:ext cx="405111" cy="259045"/>
    <xdr:sp macro="" textlink="">
      <xdr:nvSpPr>
        <xdr:cNvPr id="612" name="n_2mainValue【児童館】&#10;有形固定資産減価償却率">
          <a:extLst>
            <a:ext uri="{FF2B5EF4-FFF2-40B4-BE49-F238E27FC236}">
              <a16:creationId xmlns:a16="http://schemas.microsoft.com/office/drawing/2014/main" id="{03BDA7EB-4470-43B5-92D5-2B57A3014B39}"/>
            </a:ext>
          </a:extLst>
        </xdr:cNvPr>
        <xdr:cNvSpPr txBox="1"/>
      </xdr:nvSpPr>
      <xdr:spPr>
        <a:xfrm>
          <a:off x="143897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146975</xdr:rowOff>
    </xdr:from>
    <xdr:ext cx="405111" cy="259045"/>
    <xdr:sp macro="" textlink="">
      <xdr:nvSpPr>
        <xdr:cNvPr id="613" name="n_3mainValue【児童館】&#10;有形固定資産減価償却率">
          <a:extLst>
            <a:ext uri="{FF2B5EF4-FFF2-40B4-BE49-F238E27FC236}">
              <a16:creationId xmlns:a16="http://schemas.microsoft.com/office/drawing/2014/main" id="{F900F3BF-F57E-45E2-B491-3218E4950067}"/>
            </a:ext>
          </a:extLst>
        </xdr:cNvPr>
        <xdr:cNvSpPr txBox="1"/>
      </xdr:nvSpPr>
      <xdr:spPr>
        <a:xfrm>
          <a:off x="13500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D4E7065C-8AE2-469A-99B4-B92C50FDBB3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B5C5F7BD-EBA9-43A6-BD1A-FAD6D904DBD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F959FC0A-E7FF-4DE1-AD25-8CE9F0419D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40C46F0C-39AC-40AB-B56B-B1997FB5B5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6A2A7803-2E22-43B8-A195-3778008252B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B9050DB0-6A61-4EAB-90EB-F1936472AB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108CC561-CC3E-4C0E-B037-8592AFE633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514B2D0C-0BB5-4DE2-98F4-FE487D4D67E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a:extLst>
            <a:ext uri="{FF2B5EF4-FFF2-40B4-BE49-F238E27FC236}">
              <a16:creationId xmlns:a16="http://schemas.microsoft.com/office/drawing/2014/main" id="{ED3B2CB0-C08C-4926-827D-330939654FE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a:extLst>
            <a:ext uri="{FF2B5EF4-FFF2-40B4-BE49-F238E27FC236}">
              <a16:creationId xmlns:a16="http://schemas.microsoft.com/office/drawing/2014/main" id="{BC800EDE-7FD2-4F79-BFEF-61FCD4D49C3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4" name="直線コネクタ 623">
          <a:extLst>
            <a:ext uri="{FF2B5EF4-FFF2-40B4-BE49-F238E27FC236}">
              <a16:creationId xmlns:a16="http://schemas.microsoft.com/office/drawing/2014/main" id="{E52CE894-6B8A-48D1-B796-480F79FE893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5" name="テキスト ボックス 624">
          <a:extLst>
            <a:ext uri="{FF2B5EF4-FFF2-40B4-BE49-F238E27FC236}">
              <a16:creationId xmlns:a16="http://schemas.microsoft.com/office/drawing/2014/main" id="{F4D7A97D-4B51-4549-B6A8-62E846304EB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6" name="直線コネクタ 625">
          <a:extLst>
            <a:ext uri="{FF2B5EF4-FFF2-40B4-BE49-F238E27FC236}">
              <a16:creationId xmlns:a16="http://schemas.microsoft.com/office/drawing/2014/main" id="{C91CC2AF-2E89-486E-85A0-F0BD6D0DE94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7" name="テキスト ボックス 626">
          <a:extLst>
            <a:ext uri="{FF2B5EF4-FFF2-40B4-BE49-F238E27FC236}">
              <a16:creationId xmlns:a16="http://schemas.microsoft.com/office/drawing/2014/main" id="{36E13F21-766D-4261-83F9-43F6684F6D7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8" name="直線コネクタ 627">
          <a:extLst>
            <a:ext uri="{FF2B5EF4-FFF2-40B4-BE49-F238E27FC236}">
              <a16:creationId xmlns:a16="http://schemas.microsoft.com/office/drawing/2014/main" id="{7030956B-875A-4CB9-B2A8-279F25CCF82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9" name="テキスト ボックス 628">
          <a:extLst>
            <a:ext uri="{FF2B5EF4-FFF2-40B4-BE49-F238E27FC236}">
              <a16:creationId xmlns:a16="http://schemas.microsoft.com/office/drawing/2014/main" id="{7DFC3E04-B952-4625-85B4-AA70A391A77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0" name="直線コネクタ 629">
          <a:extLst>
            <a:ext uri="{FF2B5EF4-FFF2-40B4-BE49-F238E27FC236}">
              <a16:creationId xmlns:a16="http://schemas.microsoft.com/office/drawing/2014/main" id="{62BBC208-3AB1-4060-BF7E-675F66B9BF1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1" name="テキスト ボックス 630">
          <a:extLst>
            <a:ext uri="{FF2B5EF4-FFF2-40B4-BE49-F238E27FC236}">
              <a16:creationId xmlns:a16="http://schemas.microsoft.com/office/drawing/2014/main" id="{0C109CE5-DC56-4BF1-A91A-33F1FA713AA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a:extLst>
            <a:ext uri="{FF2B5EF4-FFF2-40B4-BE49-F238E27FC236}">
              <a16:creationId xmlns:a16="http://schemas.microsoft.com/office/drawing/2014/main" id="{004FF716-14E7-436D-8495-1D85605A58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a:extLst>
            <a:ext uri="{FF2B5EF4-FFF2-40B4-BE49-F238E27FC236}">
              <a16:creationId xmlns:a16="http://schemas.microsoft.com/office/drawing/2014/main" id="{24699D4D-05BF-4523-BB8A-59F9A1BA08D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児童館】&#10;一人当たり面積グラフ枠">
          <a:extLst>
            <a:ext uri="{FF2B5EF4-FFF2-40B4-BE49-F238E27FC236}">
              <a16:creationId xmlns:a16="http://schemas.microsoft.com/office/drawing/2014/main" id="{7D08EEF7-1FE6-4A9B-A92B-555C8F23E48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35" name="直線コネクタ 634">
          <a:extLst>
            <a:ext uri="{FF2B5EF4-FFF2-40B4-BE49-F238E27FC236}">
              <a16:creationId xmlns:a16="http://schemas.microsoft.com/office/drawing/2014/main" id="{8ADF3F4D-AFA4-4B76-B260-0CE0F9F29D3F}"/>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36" name="【児童館】&#10;一人当たり面積最小値テキスト">
          <a:extLst>
            <a:ext uri="{FF2B5EF4-FFF2-40B4-BE49-F238E27FC236}">
              <a16:creationId xmlns:a16="http://schemas.microsoft.com/office/drawing/2014/main" id="{C4DF45D4-2DF9-4D08-A017-4A7EE8183AFF}"/>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37" name="直線コネクタ 636">
          <a:extLst>
            <a:ext uri="{FF2B5EF4-FFF2-40B4-BE49-F238E27FC236}">
              <a16:creationId xmlns:a16="http://schemas.microsoft.com/office/drawing/2014/main" id="{9898887D-522F-4CC9-B1F0-344B6BF7D5C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38" name="【児童館】&#10;一人当たり面積最大値テキスト">
          <a:extLst>
            <a:ext uri="{FF2B5EF4-FFF2-40B4-BE49-F238E27FC236}">
              <a16:creationId xmlns:a16="http://schemas.microsoft.com/office/drawing/2014/main" id="{D12B96A3-42BE-4852-9B53-444431533E23}"/>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39" name="直線コネクタ 638">
          <a:extLst>
            <a:ext uri="{FF2B5EF4-FFF2-40B4-BE49-F238E27FC236}">
              <a16:creationId xmlns:a16="http://schemas.microsoft.com/office/drawing/2014/main" id="{0D08027D-AFE7-4E2E-A17E-C2B47EA363F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40" name="【児童館】&#10;一人当たり面積平均値テキスト">
          <a:extLst>
            <a:ext uri="{FF2B5EF4-FFF2-40B4-BE49-F238E27FC236}">
              <a16:creationId xmlns:a16="http://schemas.microsoft.com/office/drawing/2014/main" id="{68D221B7-22D6-497D-84A7-42D4170BDDC0}"/>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41" name="フローチャート: 判断 640">
          <a:extLst>
            <a:ext uri="{FF2B5EF4-FFF2-40B4-BE49-F238E27FC236}">
              <a16:creationId xmlns:a16="http://schemas.microsoft.com/office/drawing/2014/main" id="{50B3E006-9FB9-4520-887F-0EDFA76CB0F8}"/>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42" name="フローチャート: 判断 641">
          <a:extLst>
            <a:ext uri="{FF2B5EF4-FFF2-40B4-BE49-F238E27FC236}">
              <a16:creationId xmlns:a16="http://schemas.microsoft.com/office/drawing/2014/main" id="{8FF9889D-B0DD-4F83-8B08-08E31298AFB3}"/>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43" name="フローチャート: 判断 642">
          <a:extLst>
            <a:ext uri="{FF2B5EF4-FFF2-40B4-BE49-F238E27FC236}">
              <a16:creationId xmlns:a16="http://schemas.microsoft.com/office/drawing/2014/main" id="{0E01136D-4789-4D79-982D-6E0F44CCB795}"/>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44" name="フローチャート: 判断 643">
          <a:extLst>
            <a:ext uri="{FF2B5EF4-FFF2-40B4-BE49-F238E27FC236}">
              <a16:creationId xmlns:a16="http://schemas.microsoft.com/office/drawing/2014/main" id="{C7C38572-519A-4A46-95FE-0E2400FF52FB}"/>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45" name="フローチャート: 判断 644">
          <a:extLst>
            <a:ext uri="{FF2B5EF4-FFF2-40B4-BE49-F238E27FC236}">
              <a16:creationId xmlns:a16="http://schemas.microsoft.com/office/drawing/2014/main" id="{BFEA3612-4A93-467C-BB6E-39D48A3630A5}"/>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CFD60B11-DF53-4510-B5D3-012BDAE81DF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DCC4AE22-E118-4B69-9D06-499CF482CC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47F45267-7AB2-4CBD-B11F-DA4CE5B50C4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93C8551-9A90-4B4F-AA27-071B8C4622C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19D79BEA-DA57-4234-BCF6-EAC4AC3654B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651" name="楕円 650">
          <a:extLst>
            <a:ext uri="{FF2B5EF4-FFF2-40B4-BE49-F238E27FC236}">
              <a16:creationId xmlns:a16="http://schemas.microsoft.com/office/drawing/2014/main" id="{B9E53F41-8639-49E2-B5BA-EC5A5E72CC5B}"/>
            </a:ext>
          </a:extLst>
        </xdr:cNvPr>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10161</xdr:rowOff>
    </xdr:from>
    <xdr:to>
      <xdr:col>107</xdr:col>
      <xdr:colOff>101600</xdr:colOff>
      <xdr:row>78</xdr:row>
      <xdr:rowOff>111761</xdr:rowOff>
    </xdr:to>
    <xdr:sp macro="" textlink="">
      <xdr:nvSpPr>
        <xdr:cNvPr id="652" name="楕円 651">
          <a:extLst>
            <a:ext uri="{FF2B5EF4-FFF2-40B4-BE49-F238E27FC236}">
              <a16:creationId xmlns:a16="http://schemas.microsoft.com/office/drawing/2014/main" id="{BB8F4F1C-8752-4D82-AD06-2A127D6BC157}"/>
            </a:ext>
          </a:extLst>
        </xdr:cNvPr>
        <xdr:cNvSpPr/>
      </xdr:nvSpPr>
      <xdr:spPr>
        <a:xfrm>
          <a:off x="20383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60961</xdr:rowOff>
    </xdr:to>
    <xdr:cxnSp macro="">
      <xdr:nvCxnSpPr>
        <xdr:cNvPr id="653" name="直線コネクタ 652">
          <a:extLst>
            <a:ext uri="{FF2B5EF4-FFF2-40B4-BE49-F238E27FC236}">
              <a16:creationId xmlns:a16="http://schemas.microsoft.com/office/drawing/2014/main" id="{0C75F1FC-42A7-458C-B765-79D583D7D38A}"/>
            </a:ext>
          </a:extLst>
        </xdr:cNvPr>
        <xdr:cNvCxnSpPr/>
      </xdr:nvCxnSpPr>
      <xdr:spPr>
        <a:xfrm flipV="1">
          <a:off x="20434300" y="13411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90170</xdr:rowOff>
    </xdr:from>
    <xdr:to>
      <xdr:col>102</xdr:col>
      <xdr:colOff>165100</xdr:colOff>
      <xdr:row>78</xdr:row>
      <xdr:rowOff>20320</xdr:rowOff>
    </xdr:to>
    <xdr:sp macro="" textlink="">
      <xdr:nvSpPr>
        <xdr:cNvPr id="654" name="楕円 653">
          <a:extLst>
            <a:ext uri="{FF2B5EF4-FFF2-40B4-BE49-F238E27FC236}">
              <a16:creationId xmlns:a16="http://schemas.microsoft.com/office/drawing/2014/main" id="{0CF2A84B-886F-45F9-95A7-F84E05E52859}"/>
            </a:ext>
          </a:extLst>
        </xdr:cNvPr>
        <xdr:cNvSpPr/>
      </xdr:nvSpPr>
      <xdr:spPr>
        <a:xfrm>
          <a:off x="19494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140970</xdr:rowOff>
    </xdr:from>
    <xdr:to>
      <xdr:col>107</xdr:col>
      <xdr:colOff>50800</xdr:colOff>
      <xdr:row>78</xdr:row>
      <xdr:rowOff>60961</xdr:rowOff>
    </xdr:to>
    <xdr:cxnSp macro="">
      <xdr:nvCxnSpPr>
        <xdr:cNvPr id="655" name="直線コネクタ 654">
          <a:extLst>
            <a:ext uri="{FF2B5EF4-FFF2-40B4-BE49-F238E27FC236}">
              <a16:creationId xmlns:a16="http://schemas.microsoft.com/office/drawing/2014/main" id="{528E72DC-B28A-492E-848E-76355FAE6F5E}"/>
            </a:ext>
          </a:extLst>
        </xdr:cNvPr>
        <xdr:cNvCxnSpPr/>
      </xdr:nvCxnSpPr>
      <xdr:spPr>
        <a:xfrm>
          <a:off x="19545300" y="13342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56" name="n_1aveValue【児童館】&#10;一人当たり面積">
          <a:extLst>
            <a:ext uri="{FF2B5EF4-FFF2-40B4-BE49-F238E27FC236}">
              <a16:creationId xmlns:a16="http://schemas.microsoft.com/office/drawing/2014/main" id="{BDCD1DAE-9A7D-4D13-9296-20A65EBBE4F2}"/>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657" name="n_2aveValue【児童館】&#10;一人当たり面積">
          <a:extLst>
            <a:ext uri="{FF2B5EF4-FFF2-40B4-BE49-F238E27FC236}">
              <a16:creationId xmlns:a16="http://schemas.microsoft.com/office/drawing/2014/main" id="{513F5C8C-8FA6-462E-A7E2-B9F26043801C}"/>
            </a:ext>
          </a:extLst>
        </xdr:cNvPr>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658" name="n_3aveValue【児童館】&#10;一人当たり面積">
          <a:extLst>
            <a:ext uri="{FF2B5EF4-FFF2-40B4-BE49-F238E27FC236}">
              <a16:creationId xmlns:a16="http://schemas.microsoft.com/office/drawing/2014/main" id="{16202CFF-C1D3-438A-AF71-EDD072644A0A}"/>
            </a:ext>
          </a:extLst>
        </xdr:cNvPr>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59" name="n_4aveValue【児童館】&#10;一人当たり面積">
          <a:extLst>
            <a:ext uri="{FF2B5EF4-FFF2-40B4-BE49-F238E27FC236}">
              <a16:creationId xmlns:a16="http://schemas.microsoft.com/office/drawing/2014/main" id="{98AB12AC-C1D5-4C0D-B935-972630EF1ACA}"/>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60" name="n_1mainValue【児童館】&#10;一人当たり面積">
          <a:extLst>
            <a:ext uri="{FF2B5EF4-FFF2-40B4-BE49-F238E27FC236}">
              <a16:creationId xmlns:a16="http://schemas.microsoft.com/office/drawing/2014/main" id="{5D7132BB-6B31-4132-B2E7-81B50849D428}"/>
            </a:ext>
          </a:extLst>
        </xdr:cNvPr>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128288</xdr:rowOff>
    </xdr:from>
    <xdr:ext cx="469744" cy="259045"/>
    <xdr:sp macro="" textlink="">
      <xdr:nvSpPr>
        <xdr:cNvPr id="661" name="n_2mainValue【児童館】&#10;一人当たり面積">
          <a:extLst>
            <a:ext uri="{FF2B5EF4-FFF2-40B4-BE49-F238E27FC236}">
              <a16:creationId xmlns:a16="http://schemas.microsoft.com/office/drawing/2014/main" id="{050FC2D4-AF83-444A-9D7A-92612C1FB5DC}"/>
            </a:ext>
          </a:extLst>
        </xdr:cNvPr>
        <xdr:cNvSpPr txBox="1"/>
      </xdr:nvSpPr>
      <xdr:spPr>
        <a:xfrm>
          <a:off x="201994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36847</xdr:rowOff>
    </xdr:from>
    <xdr:ext cx="469744" cy="259045"/>
    <xdr:sp macro="" textlink="">
      <xdr:nvSpPr>
        <xdr:cNvPr id="662" name="n_3mainValue【児童館】&#10;一人当たり面積">
          <a:extLst>
            <a:ext uri="{FF2B5EF4-FFF2-40B4-BE49-F238E27FC236}">
              <a16:creationId xmlns:a16="http://schemas.microsoft.com/office/drawing/2014/main" id="{EE8E226E-1219-42E6-B8BC-B34CFD1A0CE5}"/>
            </a:ext>
          </a:extLst>
        </xdr:cNvPr>
        <xdr:cNvSpPr txBox="1"/>
      </xdr:nvSpPr>
      <xdr:spPr>
        <a:xfrm>
          <a:off x="193104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3" name="正方形/長方形 662">
          <a:extLst>
            <a:ext uri="{FF2B5EF4-FFF2-40B4-BE49-F238E27FC236}">
              <a16:creationId xmlns:a16="http://schemas.microsoft.com/office/drawing/2014/main" id="{AA4A45E1-C91B-4015-8D5E-E24D260E870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4" name="正方形/長方形 663">
          <a:extLst>
            <a:ext uri="{FF2B5EF4-FFF2-40B4-BE49-F238E27FC236}">
              <a16:creationId xmlns:a16="http://schemas.microsoft.com/office/drawing/2014/main" id="{0FCA5E30-6941-4894-8BE2-AFF23DAD22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5" name="正方形/長方形 664">
          <a:extLst>
            <a:ext uri="{FF2B5EF4-FFF2-40B4-BE49-F238E27FC236}">
              <a16:creationId xmlns:a16="http://schemas.microsoft.com/office/drawing/2014/main" id="{9D9D9B17-5849-43D2-A19E-1196B3A8F2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6" name="正方形/長方形 665">
          <a:extLst>
            <a:ext uri="{FF2B5EF4-FFF2-40B4-BE49-F238E27FC236}">
              <a16:creationId xmlns:a16="http://schemas.microsoft.com/office/drawing/2014/main" id="{C0437FED-C302-4CE2-B6AE-BFB2ED651DF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7" name="正方形/長方形 666">
          <a:extLst>
            <a:ext uri="{FF2B5EF4-FFF2-40B4-BE49-F238E27FC236}">
              <a16:creationId xmlns:a16="http://schemas.microsoft.com/office/drawing/2014/main" id="{A7964EF0-D501-40E7-8C59-45B66E7849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8" name="正方形/長方形 667">
          <a:extLst>
            <a:ext uri="{FF2B5EF4-FFF2-40B4-BE49-F238E27FC236}">
              <a16:creationId xmlns:a16="http://schemas.microsoft.com/office/drawing/2014/main" id="{9BA32660-8F06-4D2A-9153-CB2097FA23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9" name="正方形/長方形 668">
          <a:extLst>
            <a:ext uri="{FF2B5EF4-FFF2-40B4-BE49-F238E27FC236}">
              <a16:creationId xmlns:a16="http://schemas.microsoft.com/office/drawing/2014/main" id="{07D5CE5A-B4E1-4816-B7EB-2CA75CEA97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正方形/長方形 669">
          <a:extLst>
            <a:ext uri="{FF2B5EF4-FFF2-40B4-BE49-F238E27FC236}">
              <a16:creationId xmlns:a16="http://schemas.microsoft.com/office/drawing/2014/main" id="{222BD409-CF05-49E3-86E7-7DAA3A031C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1" name="テキスト ボックス 670">
          <a:extLst>
            <a:ext uri="{FF2B5EF4-FFF2-40B4-BE49-F238E27FC236}">
              <a16:creationId xmlns:a16="http://schemas.microsoft.com/office/drawing/2014/main" id="{C16ADDF2-83AD-499C-AED0-C218ED4F643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2" name="直線コネクタ 671">
          <a:extLst>
            <a:ext uri="{FF2B5EF4-FFF2-40B4-BE49-F238E27FC236}">
              <a16:creationId xmlns:a16="http://schemas.microsoft.com/office/drawing/2014/main" id="{00B03455-F3F8-4BDB-B18D-59AD6CF9CFC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3" name="テキスト ボックス 672">
          <a:extLst>
            <a:ext uri="{FF2B5EF4-FFF2-40B4-BE49-F238E27FC236}">
              <a16:creationId xmlns:a16="http://schemas.microsoft.com/office/drawing/2014/main" id="{B90DB374-A37B-41FE-A032-2D09090B54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4" name="直線コネクタ 673">
          <a:extLst>
            <a:ext uri="{FF2B5EF4-FFF2-40B4-BE49-F238E27FC236}">
              <a16:creationId xmlns:a16="http://schemas.microsoft.com/office/drawing/2014/main" id="{E7620E8D-4212-4FEB-AB8E-DE43ED354D5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5" name="テキスト ボックス 674">
          <a:extLst>
            <a:ext uri="{FF2B5EF4-FFF2-40B4-BE49-F238E27FC236}">
              <a16:creationId xmlns:a16="http://schemas.microsoft.com/office/drawing/2014/main" id="{3A357DAC-6AAE-4874-BD67-E461485B84E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6" name="直線コネクタ 675">
          <a:extLst>
            <a:ext uri="{FF2B5EF4-FFF2-40B4-BE49-F238E27FC236}">
              <a16:creationId xmlns:a16="http://schemas.microsoft.com/office/drawing/2014/main" id="{1AEE4D3E-F887-4864-AF7E-05276359F7A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7" name="テキスト ボックス 676">
          <a:extLst>
            <a:ext uri="{FF2B5EF4-FFF2-40B4-BE49-F238E27FC236}">
              <a16:creationId xmlns:a16="http://schemas.microsoft.com/office/drawing/2014/main" id="{0A30D6D7-00E1-418D-8024-3EE5ED68828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8" name="直線コネクタ 677">
          <a:extLst>
            <a:ext uri="{FF2B5EF4-FFF2-40B4-BE49-F238E27FC236}">
              <a16:creationId xmlns:a16="http://schemas.microsoft.com/office/drawing/2014/main" id="{B5B88F7E-730E-45A5-B545-70E1DCE2AE3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9" name="テキスト ボックス 678">
          <a:extLst>
            <a:ext uri="{FF2B5EF4-FFF2-40B4-BE49-F238E27FC236}">
              <a16:creationId xmlns:a16="http://schemas.microsoft.com/office/drawing/2014/main" id="{60BF433E-F9C7-4DFD-8253-DBCDBB59975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0" name="直線コネクタ 679">
          <a:extLst>
            <a:ext uri="{FF2B5EF4-FFF2-40B4-BE49-F238E27FC236}">
              <a16:creationId xmlns:a16="http://schemas.microsoft.com/office/drawing/2014/main" id="{177F1EAB-1F6F-420D-89A0-11F8511D75D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1" name="テキスト ボックス 680">
          <a:extLst>
            <a:ext uri="{FF2B5EF4-FFF2-40B4-BE49-F238E27FC236}">
              <a16:creationId xmlns:a16="http://schemas.microsoft.com/office/drawing/2014/main" id="{9E183A77-3AA1-45F9-9EE3-F31C9782CB8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2" name="直線コネクタ 681">
          <a:extLst>
            <a:ext uri="{FF2B5EF4-FFF2-40B4-BE49-F238E27FC236}">
              <a16:creationId xmlns:a16="http://schemas.microsoft.com/office/drawing/2014/main" id="{68FF1F6E-492A-4A49-B7EF-3C31EEA5BF1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3" name="テキスト ボックス 682">
          <a:extLst>
            <a:ext uri="{FF2B5EF4-FFF2-40B4-BE49-F238E27FC236}">
              <a16:creationId xmlns:a16="http://schemas.microsoft.com/office/drawing/2014/main" id="{EB47E9CB-B709-4F01-931B-BB67D1B57D9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4" name="直線コネクタ 683">
          <a:extLst>
            <a:ext uri="{FF2B5EF4-FFF2-40B4-BE49-F238E27FC236}">
              <a16:creationId xmlns:a16="http://schemas.microsoft.com/office/drawing/2014/main" id="{8C36C5AF-2D3D-431C-A0F1-03CD0954B9A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5" name="テキスト ボックス 684">
          <a:extLst>
            <a:ext uri="{FF2B5EF4-FFF2-40B4-BE49-F238E27FC236}">
              <a16:creationId xmlns:a16="http://schemas.microsoft.com/office/drawing/2014/main" id="{073CA75D-B7F3-45B0-8311-AAAAB9FFED0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a:extLst>
            <a:ext uri="{FF2B5EF4-FFF2-40B4-BE49-F238E27FC236}">
              <a16:creationId xmlns:a16="http://schemas.microsoft.com/office/drawing/2014/main" id="{E91EBE59-B622-4AD6-BB83-35978DCF46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公民館】&#10;有形固定資産減価償却率グラフ枠">
          <a:extLst>
            <a:ext uri="{FF2B5EF4-FFF2-40B4-BE49-F238E27FC236}">
              <a16:creationId xmlns:a16="http://schemas.microsoft.com/office/drawing/2014/main" id="{B047716B-8975-4099-9F89-7AC1E1D20E7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88" name="直線コネクタ 687">
          <a:extLst>
            <a:ext uri="{FF2B5EF4-FFF2-40B4-BE49-F238E27FC236}">
              <a16:creationId xmlns:a16="http://schemas.microsoft.com/office/drawing/2014/main" id="{799A2043-B742-4512-8DEF-688936C084AD}"/>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89" name="【公民館】&#10;有形固定資産減価償却率最小値テキスト">
          <a:extLst>
            <a:ext uri="{FF2B5EF4-FFF2-40B4-BE49-F238E27FC236}">
              <a16:creationId xmlns:a16="http://schemas.microsoft.com/office/drawing/2014/main" id="{2DB9E1C0-3771-4A80-A91A-68672E647815}"/>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90" name="直線コネクタ 689">
          <a:extLst>
            <a:ext uri="{FF2B5EF4-FFF2-40B4-BE49-F238E27FC236}">
              <a16:creationId xmlns:a16="http://schemas.microsoft.com/office/drawing/2014/main" id="{DF2FC795-1B83-4B63-BF2B-F1B0D4484A67}"/>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91" name="【公民館】&#10;有形固定資産減価償却率最大値テキスト">
          <a:extLst>
            <a:ext uri="{FF2B5EF4-FFF2-40B4-BE49-F238E27FC236}">
              <a16:creationId xmlns:a16="http://schemas.microsoft.com/office/drawing/2014/main" id="{ACB1209A-3738-4718-9AF1-A845ECEC2C31}"/>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92" name="直線コネクタ 691">
          <a:extLst>
            <a:ext uri="{FF2B5EF4-FFF2-40B4-BE49-F238E27FC236}">
              <a16:creationId xmlns:a16="http://schemas.microsoft.com/office/drawing/2014/main" id="{5B770EE1-0196-4E17-8BD0-41084A925CED}"/>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693" name="【公民館】&#10;有形固定資産減価償却率平均値テキスト">
          <a:extLst>
            <a:ext uri="{FF2B5EF4-FFF2-40B4-BE49-F238E27FC236}">
              <a16:creationId xmlns:a16="http://schemas.microsoft.com/office/drawing/2014/main" id="{0DC041B6-92FA-412C-A1CF-6E6A2ACFAE09}"/>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94" name="フローチャート: 判断 693">
          <a:extLst>
            <a:ext uri="{FF2B5EF4-FFF2-40B4-BE49-F238E27FC236}">
              <a16:creationId xmlns:a16="http://schemas.microsoft.com/office/drawing/2014/main" id="{410C5D0C-A9F9-467D-8F94-35ED964775B8}"/>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95" name="フローチャート: 判断 694">
          <a:extLst>
            <a:ext uri="{FF2B5EF4-FFF2-40B4-BE49-F238E27FC236}">
              <a16:creationId xmlns:a16="http://schemas.microsoft.com/office/drawing/2014/main" id="{B476DE59-ED5D-4FDF-A20D-B7E6CAB5951C}"/>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96" name="フローチャート: 判断 695">
          <a:extLst>
            <a:ext uri="{FF2B5EF4-FFF2-40B4-BE49-F238E27FC236}">
              <a16:creationId xmlns:a16="http://schemas.microsoft.com/office/drawing/2014/main" id="{50CF458D-FC28-47D2-A3DE-50F1A64AF0F3}"/>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97" name="フローチャート: 判断 696">
          <a:extLst>
            <a:ext uri="{FF2B5EF4-FFF2-40B4-BE49-F238E27FC236}">
              <a16:creationId xmlns:a16="http://schemas.microsoft.com/office/drawing/2014/main" id="{8725C4EA-13EE-4B98-8B0E-D5ECDD91F162}"/>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98" name="フローチャート: 判断 697">
          <a:extLst>
            <a:ext uri="{FF2B5EF4-FFF2-40B4-BE49-F238E27FC236}">
              <a16:creationId xmlns:a16="http://schemas.microsoft.com/office/drawing/2014/main" id="{038A38D4-FC49-47C8-AAE7-671632035367}"/>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9FC656D8-0787-4F3B-8E34-0E7200A38B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251AB8D0-98D0-49C4-81D5-4BAF4404DD5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16C95CFB-7B6E-40D6-9BB2-D154E7FAF7F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41CDE9B7-8CAE-493E-AB7D-714F343115E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3F56CFB0-6EAF-42F5-9CC0-9B5A11759A8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133169</xdr:rowOff>
    </xdr:from>
    <xdr:to>
      <xdr:col>81</xdr:col>
      <xdr:colOff>101600</xdr:colOff>
      <xdr:row>104</xdr:row>
      <xdr:rowOff>63319</xdr:rowOff>
    </xdr:to>
    <xdr:sp macro="" textlink="">
      <xdr:nvSpPr>
        <xdr:cNvPr id="704" name="楕円 703">
          <a:extLst>
            <a:ext uri="{FF2B5EF4-FFF2-40B4-BE49-F238E27FC236}">
              <a16:creationId xmlns:a16="http://schemas.microsoft.com/office/drawing/2014/main" id="{F46704F7-CBF4-4C64-9A5C-1C25B06C99ED}"/>
            </a:ext>
          </a:extLst>
        </xdr:cNvPr>
        <xdr:cNvSpPr/>
      </xdr:nvSpPr>
      <xdr:spPr>
        <a:xfrm>
          <a:off x="15430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103777</xdr:rowOff>
    </xdr:from>
    <xdr:to>
      <xdr:col>76</xdr:col>
      <xdr:colOff>165100</xdr:colOff>
      <xdr:row>104</xdr:row>
      <xdr:rowOff>33927</xdr:rowOff>
    </xdr:to>
    <xdr:sp macro="" textlink="">
      <xdr:nvSpPr>
        <xdr:cNvPr id="705" name="楕円 704">
          <a:extLst>
            <a:ext uri="{FF2B5EF4-FFF2-40B4-BE49-F238E27FC236}">
              <a16:creationId xmlns:a16="http://schemas.microsoft.com/office/drawing/2014/main" id="{B85A97F1-51BC-439F-B5DB-91982AF37808}"/>
            </a:ext>
          </a:extLst>
        </xdr:cNvPr>
        <xdr:cNvSpPr/>
      </xdr:nvSpPr>
      <xdr:spPr>
        <a:xfrm>
          <a:off x="14541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154577</xdr:rowOff>
    </xdr:from>
    <xdr:to>
      <xdr:col>81</xdr:col>
      <xdr:colOff>50800</xdr:colOff>
      <xdr:row>104</xdr:row>
      <xdr:rowOff>12519</xdr:rowOff>
    </xdr:to>
    <xdr:cxnSp macro="">
      <xdr:nvCxnSpPr>
        <xdr:cNvPr id="706" name="直線コネクタ 705">
          <a:extLst>
            <a:ext uri="{FF2B5EF4-FFF2-40B4-BE49-F238E27FC236}">
              <a16:creationId xmlns:a16="http://schemas.microsoft.com/office/drawing/2014/main" id="{D57C3085-BC62-48EA-B2A8-36F97D5757B8}"/>
            </a:ext>
          </a:extLst>
        </xdr:cNvPr>
        <xdr:cNvCxnSpPr/>
      </xdr:nvCxnSpPr>
      <xdr:spPr>
        <a:xfrm>
          <a:off x="14592300" y="178139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76019</xdr:rowOff>
    </xdr:from>
    <xdr:to>
      <xdr:col>72</xdr:col>
      <xdr:colOff>38100</xdr:colOff>
      <xdr:row>104</xdr:row>
      <xdr:rowOff>6169</xdr:rowOff>
    </xdr:to>
    <xdr:sp macro="" textlink="">
      <xdr:nvSpPr>
        <xdr:cNvPr id="707" name="楕円 706">
          <a:extLst>
            <a:ext uri="{FF2B5EF4-FFF2-40B4-BE49-F238E27FC236}">
              <a16:creationId xmlns:a16="http://schemas.microsoft.com/office/drawing/2014/main" id="{CE5AF1A3-B69B-494B-8D5C-D1BBFC406B23}"/>
            </a:ext>
          </a:extLst>
        </xdr:cNvPr>
        <xdr:cNvSpPr/>
      </xdr:nvSpPr>
      <xdr:spPr>
        <a:xfrm>
          <a:off x="13652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126819</xdr:rowOff>
    </xdr:from>
    <xdr:to>
      <xdr:col>76</xdr:col>
      <xdr:colOff>114300</xdr:colOff>
      <xdr:row>103</xdr:row>
      <xdr:rowOff>154577</xdr:rowOff>
    </xdr:to>
    <xdr:cxnSp macro="">
      <xdr:nvCxnSpPr>
        <xdr:cNvPr id="708" name="直線コネクタ 707">
          <a:extLst>
            <a:ext uri="{FF2B5EF4-FFF2-40B4-BE49-F238E27FC236}">
              <a16:creationId xmlns:a16="http://schemas.microsoft.com/office/drawing/2014/main" id="{B5A15C53-AAF9-44FF-8A1F-0A14FC51EC54}"/>
            </a:ext>
          </a:extLst>
        </xdr:cNvPr>
        <xdr:cNvCxnSpPr/>
      </xdr:nvCxnSpPr>
      <xdr:spPr>
        <a:xfrm>
          <a:off x="13703300" y="177861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09" name="n_1aveValue【公民館】&#10;有形固定資産減価償却率">
          <a:extLst>
            <a:ext uri="{FF2B5EF4-FFF2-40B4-BE49-F238E27FC236}">
              <a16:creationId xmlns:a16="http://schemas.microsoft.com/office/drawing/2014/main" id="{2042673A-32AF-4149-967D-CCA42A474614}"/>
            </a:ext>
          </a:extLst>
        </xdr:cNvPr>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10" name="n_2aveValue【公民館】&#10;有形固定資産減価償却率">
          <a:extLst>
            <a:ext uri="{FF2B5EF4-FFF2-40B4-BE49-F238E27FC236}">
              <a16:creationId xmlns:a16="http://schemas.microsoft.com/office/drawing/2014/main" id="{74B9F303-E729-48A6-8481-125C025AAD4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11" name="n_3aveValue【公民館】&#10;有形固定資産減価償却率">
          <a:extLst>
            <a:ext uri="{FF2B5EF4-FFF2-40B4-BE49-F238E27FC236}">
              <a16:creationId xmlns:a16="http://schemas.microsoft.com/office/drawing/2014/main" id="{220B78A0-E86A-4939-AB99-C8D7E90BF48B}"/>
            </a:ext>
          </a:extLst>
        </xdr:cNvPr>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12" name="n_4aveValue【公民館】&#10;有形固定資産減価償却率">
          <a:extLst>
            <a:ext uri="{FF2B5EF4-FFF2-40B4-BE49-F238E27FC236}">
              <a16:creationId xmlns:a16="http://schemas.microsoft.com/office/drawing/2014/main" id="{58F2003F-2779-47E2-B2FA-FBA9A4C84F4D}"/>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79846</xdr:rowOff>
    </xdr:from>
    <xdr:ext cx="405111" cy="259045"/>
    <xdr:sp macro="" textlink="">
      <xdr:nvSpPr>
        <xdr:cNvPr id="713" name="n_1mainValue【公民館】&#10;有形固定資産減価償却率">
          <a:extLst>
            <a:ext uri="{FF2B5EF4-FFF2-40B4-BE49-F238E27FC236}">
              <a16:creationId xmlns:a16="http://schemas.microsoft.com/office/drawing/2014/main" id="{AF3D53F4-4FC0-4134-8447-CF57FC912955}"/>
            </a:ext>
          </a:extLst>
        </xdr:cNvPr>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50454</xdr:rowOff>
    </xdr:from>
    <xdr:ext cx="405111" cy="259045"/>
    <xdr:sp macro="" textlink="">
      <xdr:nvSpPr>
        <xdr:cNvPr id="714" name="n_2mainValue【公民館】&#10;有形固定資産減価償却率">
          <a:extLst>
            <a:ext uri="{FF2B5EF4-FFF2-40B4-BE49-F238E27FC236}">
              <a16:creationId xmlns:a16="http://schemas.microsoft.com/office/drawing/2014/main" id="{179622A2-C948-4AFD-8CCF-31BD7F3F06E8}"/>
            </a:ext>
          </a:extLst>
        </xdr:cNvPr>
        <xdr:cNvSpPr txBox="1"/>
      </xdr:nvSpPr>
      <xdr:spPr>
        <a:xfrm>
          <a:off x="14389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715" name="n_3mainValue【公民館】&#10;有形固定資産減価償却率">
          <a:extLst>
            <a:ext uri="{FF2B5EF4-FFF2-40B4-BE49-F238E27FC236}">
              <a16:creationId xmlns:a16="http://schemas.microsoft.com/office/drawing/2014/main" id="{3020A815-1894-43F4-B7ED-A2D6A4E7C3FF}"/>
            </a:ext>
          </a:extLst>
        </xdr:cNvPr>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a16="http://schemas.microsoft.com/office/drawing/2014/main" id="{6173BB72-CB27-4E6F-B2C0-B3C845DA6CD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a16="http://schemas.microsoft.com/office/drawing/2014/main" id="{2E88C97E-5C7A-4DF4-A412-A10F19F71D6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a16="http://schemas.microsoft.com/office/drawing/2014/main" id="{69CF691E-8110-42D5-83DC-525FF7FBB2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a16="http://schemas.microsoft.com/office/drawing/2014/main" id="{32F815CF-6525-4F51-81FA-19C39DA189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a16="http://schemas.microsoft.com/office/drawing/2014/main" id="{942FCD27-9124-45A8-876B-216408BD658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a16="http://schemas.microsoft.com/office/drawing/2014/main" id="{D70877E2-CB6C-4E7B-88ED-DB90415CAD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a16="http://schemas.microsoft.com/office/drawing/2014/main" id="{7C36E2D8-B79E-44C4-A110-90B4557AA28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a16="http://schemas.microsoft.com/office/drawing/2014/main" id="{75654DB3-87B1-4FAE-ACF1-61736CEB70E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a:extLst>
            <a:ext uri="{FF2B5EF4-FFF2-40B4-BE49-F238E27FC236}">
              <a16:creationId xmlns:a16="http://schemas.microsoft.com/office/drawing/2014/main" id="{7C68B900-3A9E-4F49-820F-9D9C1E42C5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a:extLst>
            <a:ext uri="{FF2B5EF4-FFF2-40B4-BE49-F238E27FC236}">
              <a16:creationId xmlns:a16="http://schemas.microsoft.com/office/drawing/2014/main" id="{FEB595D1-E445-4B7A-97B6-48B33470992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6" name="直線コネクタ 725">
          <a:extLst>
            <a:ext uri="{FF2B5EF4-FFF2-40B4-BE49-F238E27FC236}">
              <a16:creationId xmlns:a16="http://schemas.microsoft.com/office/drawing/2014/main" id="{13EE4B74-34DA-4D73-91C6-E6348DF0187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7" name="テキスト ボックス 726">
          <a:extLst>
            <a:ext uri="{FF2B5EF4-FFF2-40B4-BE49-F238E27FC236}">
              <a16:creationId xmlns:a16="http://schemas.microsoft.com/office/drawing/2014/main" id="{87F4A1F5-5E54-4E32-960E-F7A9FED1A2C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8" name="直線コネクタ 727">
          <a:extLst>
            <a:ext uri="{FF2B5EF4-FFF2-40B4-BE49-F238E27FC236}">
              <a16:creationId xmlns:a16="http://schemas.microsoft.com/office/drawing/2014/main" id="{070919D9-B671-47B7-A1A1-C142A3F0BDE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9" name="テキスト ボックス 728">
          <a:extLst>
            <a:ext uri="{FF2B5EF4-FFF2-40B4-BE49-F238E27FC236}">
              <a16:creationId xmlns:a16="http://schemas.microsoft.com/office/drawing/2014/main" id="{A29FF69B-CA76-4E59-B23F-97EC399A8B0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0" name="直線コネクタ 729">
          <a:extLst>
            <a:ext uri="{FF2B5EF4-FFF2-40B4-BE49-F238E27FC236}">
              <a16:creationId xmlns:a16="http://schemas.microsoft.com/office/drawing/2014/main" id="{859870C8-3387-48C6-927F-5F5CC1FB0F0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1" name="テキスト ボックス 730">
          <a:extLst>
            <a:ext uri="{FF2B5EF4-FFF2-40B4-BE49-F238E27FC236}">
              <a16:creationId xmlns:a16="http://schemas.microsoft.com/office/drawing/2014/main" id="{9ACE8F48-D67F-4AE8-8B81-B8FF469836F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2" name="直線コネクタ 731">
          <a:extLst>
            <a:ext uri="{FF2B5EF4-FFF2-40B4-BE49-F238E27FC236}">
              <a16:creationId xmlns:a16="http://schemas.microsoft.com/office/drawing/2014/main" id="{861BAAB8-5C39-44EB-ABF0-FE2A39D233E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3" name="テキスト ボックス 732">
          <a:extLst>
            <a:ext uri="{FF2B5EF4-FFF2-40B4-BE49-F238E27FC236}">
              <a16:creationId xmlns:a16="http://schemas.microsoft.com/office/drawing/2014/main" id="{657A1AEF-3EE1-4F85-A367-B1BFFA5D424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4" name="直線コネクタ 733">
          <a:extLst>
            <a:ext uri="{FF2B5EF4-FFF2-40B4-BE49-F238E27FC236}">
              <a16:creationId xmlns:a16="http://schemas.microsoft.com/office/drawing/2014/main" id="{F8A863D5-E2AC-4CA3-9FE2-D45144FAA4F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5" name="テキスト ボックス 734">
          <a:extLst>
            <a:ext uri="{FF2B5EF4-FFF2-40B4-BE49-F238E27FC236}">
              <a16:creationId xmlns:a16="http://schemas.microsoft.com/office/drawing/2014/main" id="{F3A0D7C4-35EE-4DFB-B5B0-B9DC16AB23E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6" name="【公民館】&#10;一人当たり面積グラフ枠">
          <a:extLst>
            <a:ext uri="{FF2B5EF4-FFF2-40B4-BE49-F238E27FC236}">
              <a16:creationId xmlns:a16="http://schemas.microsoft.com/office/drawing/2014/main" id="{54DF02F4-201A-4FCE-950A-6304CA1217B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37" name="直線コネクタ 736">
          <a:extLst>
            <a:ext uri="{FF2B5EF4-FFF2-40B4-BE49-F238E27FC236}">
              <a16:creationId xmlns:a16="http://schemas.microsoft.com/office/drawing/2014/main" id="{9FD56A61-DB2C-4734-83CE-14C683C5DF53}"/>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38" name="【公民館】&#10;一人当たり面積最小値テキスト">
          <a:extLst>
            <a:ext uri="{FF2B5EF4-FFF2-40B4-BE49-F238E27FC236}">
              <a16:creationId xmlns:a16="http://schemas.microsoft.com/office/drawing/2014/main" id="{278F3FC9-B2EB-496C-8770-08AA21C62E6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39" name="直線コネクタ 738">
          <a:extLst>
            <a:ext uri="{FF2B5EF4-FFF2-40B4-BE49-F238E27FC236}">
              <a16:creationId xmlns:a16="http://schemas.microsoft.com/office/drawing/2014/main" id="{942A3581-1132-46C1-9988-1F376BCA8957}"/>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40" name="【公民館】&#10;一人当たり面積最大値テキスト">
          <a:extLst>
            <a:ext uri="{FF2B5EF4-FFF2-40B4-BE49-F238E27FC236}">
              <a16:creationId xmlns:a16="http://schemas.microsoft.com/office/drawing/2014/main" id="{AADA2C6B-A2D7-48E1-891A-EBBF5B29926E}"/>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41" name="直線コネクタ 740">
          <a:extLst>
            <a:ext uri="{FF2B5EF4-FFF2-40B4-BE49-F238E27FC236}">
              <a16:creationId xmlns:a16="http://schemas.microsoft.com/office/drawing/2014/main" id="{117F870E-E048-4BEC-A5ED-27BA408EB40F}"/>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42" name="【公民館】&#10;一人当たり面積平均値テキスト">
          <a:extLst>
            <a:ext uri="{FF2B5EF4-FFF2-40B4-BE49-F238E27FC236}">
              <a16:creationId xmlns:a16="http://schemas.microsoft.com/office/drawing/2014/main" id="{2014B094-C0CD-4938-BB6C-FD837E1394F3}"/>
            </a:ext>
          </a:extLst>
        </xdr:cNvPr>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43" name="フローチャート: 判断 742">
          <a:extLst>
            <a:ext uri="{FF2B5EF4-FFF2-40B4-BE49-F238E27FC236}">
              <a16:creationId xmlns:a16="http://schemas.microsoft.com/office/drawing/2014/main" id="{59B0D8C8-4F41-409B-BFAF-3CD55C43E3B9}"/>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44" name="フローチャート: 判断 743">
          <a:extLst>
            <a:ext uri="{FF2B5EF4-FFF2-40B4-BE49-F238E27FC236}">
              <a16:creationId xmlns:a16="http://schemas.microsoft.com/office/drawing/2014/main" id="{551039C2-4546-4639-BF84-62FC1A792FD5}"/>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45" name="フローチャート: 判断 744">
          <a:extLst>
            <a:ext uri="{FF2B5EF4-FFF2-40B4-BE49-F238E27FC236}">
              <a16:creationId xmlns:a16="http://schemas.microsoft.com/office/drawing/2014/main" id="{207E40E0-E418-4AB4-BB4B-0FF9E82F9A81}"/>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46" name="フローチャート: 判断 745">
          <a:extLst>
            <a:ext uri="{FF2B5EF4-FFF2-40B4-BE49-F238E27FC236}">
              <a16:creationId xmlns:a16="http://schemas.microsoft.com/office/drawing/2014/main" id="{26440DDB-DADC-4FBD-9798-C76B86E55865}"/>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47" name="フローチャート: 判断 746">
          <a:extLst>
            <a:ext uri="{FF2B5EF4-FFF2-40B4-BE49-F238E27FC236}">
              <a16:creationId xmlns:a16="http://schemas.microsoft.com/office/drawing/2014/main" id="{F195F69E-A3E9-4D46-BD35-A9F689596AFD}"/>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33825390-431B-4A2D-AB5A-FE655B12B2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327AB609-566C-460F-ACF6-0247A72566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CF4C3258-05B4-494E-89EE-4D0A166E96C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A28FAD64-9A6E-4F99-86C1-2D98E349E7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EB39798D-ACA6-4FAB-BFC7-7208777DB96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119126</xdr:rowOff>
    </xdr:from>
    <xdr:to>
      <xdr:col>112</xdr:col>
      <xdr:colOff>38100</xdr:colOff>
      <xdr:row>106</xdr:row>
      <xdr:rowOff>49276</xdr:rowOff>
    </xdr:to>
    <xdr:sp macro="" textlink="">
      <xdr:nvSpPr>
        <xdr:cNvPr id="753" name="楕円 752">
          <a:extLst>
            <a:ext uri="{FF2B5EF4-FFF2-40B4-BE49-F238E27FC236}">
              <a16:creationId xmlns:a16="http://schemas.microsoft.com/office/drawing/2014/main" id="{042CA358-9F68-4761-9F51-037ED98C8430}"/>
            </a:ext>
          </a:extLst>
        </xdr:cNvPr>
        <xdr:cNvSpPr/>
      </xdr:nvSpPr>
      <xdr:spPr>
        <a:xfrm>
          <a:off x="21272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123698</xdr:rowOff>
    </xdr:from>
    <xdr:to>
      <xdr:col>107</xdr:col>
      <xdr:colOff>101600</xdr:colOff>
      <xdr:row>106</xdr:row>
      <xdr:rowOff>53848</xdr:rowOff>
    </xdr:to>
    <xdr:sp macro="" textlink="">
      <xdr:nvSpPr>
        <xdr:cNvPr id="754" name="楕円 753">
          <a:extLst>
            <a:ext uri="{FF2B5EF4-FFF2-40B4-BE49-F238E27FC236}">
              <a16:creationId xmlns:a16="http://schemas.microsoft.com/office/drawing/2014/main" id="{A6C6B497-567B-4509-A05E-6F057B3CD396}"/>
            </a:ext>
          </a:extLst>
        </xdr:cNvPr>
        <xdr:cNvSpPr/>
      </xdr:nvSpPr>
      <xdr:spPr>
        <a:xfrm>
          <a:off x="20383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169926</xdr:rowOff>
    </xdr:from>
    <xdr:to>
      <xdr:col>111</xdr:col>
      <xdr:colOff>177800</xdr:colOff>
      <xdr:row>106</xdr:row>
      <xdr:rowOff>3048</xdr:rowOff>
    </xdr:to>
    <xdr:cxnSp macro="">
      <xdr:nvCxnSpPr>
        <xdr:cNvPr id="755" name="直線コネクタ 754">
          <a:extLst>
            <a:ext uri="{FF2B5EF4-FFF2-40B4-BE49-F238E27FC236}">
              <a16:creationId xmlns:a16="http://schemas.microsoft.com/office/drawing/2014/main" id="{078CDF9F-D75D-4FBF-BBEC-6EE7B13D6CEC}"/>
            </a:ext>
          </a:extLst>
        </xdr:cNvPr>
        <xdr:cNvCxnSpPr/>
      </xdr:nvCxnSpPr>
      <xdr:spPr>
        <a:xfrm flipV="1">
          <a:off x="20434300" y="1817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56" name="楕円 755">
          <a:extLst>
            <a:ext uri="{FF2B5EF4-FFF2-40B4-BE49-F238E27FC236}">
              <a16:creationId xmlns:a16="http://schemas.microsoft.com/office/drawing/2014/main" id="{81284C74-EA4C-4C26-9B5A-D5631399D3A7}"/>
            </a:ext>
          </a:extLst>
        </xdr:cNvPr>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xdr:rowOff>
    </xdr:from>
    <xdr:to>
      <xdr:col>107</xdr:col>
      <xdr:colOff>50800</xdr:colOff>
      <xdr:row>106</xdr:row>
      <xdr:rowOff>7620</xdr:rowOff>
    </xdr:to>
    <xdr:cxnSp macro="">
      <xdr:nvCxnSpPr>
        <xdr:cNvPr id="757" name="直線コネクタ 756">
          <a:extLst>
            <a:ext uri="{FF2B5EF4-FFF2-40B4-BE49-F238E27FC236}">
              <a16:creationId xmlns:a16="http://schemas.microsoft.com/office/drawing/2014/main" id="{0F83AB68-B267-425B-9081-152FAF656F8A}"/>
            </a:ext>
          </a:extLst>
        </xdr:cNvPr>
        <xdr:cNvCxnSpPr/>
      </xdr:nvCxnSpPr>
      <xdr:spPr>
        <a:xfrm flipV="1">
          <a:off x="19545300" y="1817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758" name="n_1aveValue【公民館】&#10;一人当たり面積">
          <a:extLst>
            <a:ext uri="{FF2B5EF4-FFF2-40B4-BE49-F238E27FC236}">
              <a16:creationId xmlns:a16="http://schemas.microsoft.com/office/drawing/2014/main" id="{3B46753C-7362-48A1-BCFE-3A7F33C78B4C}"/>
            </a:ext>
          </a:extLst>
        </xdr:cNvPr>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59" name="n_2aveValue【公民館】&#10;一人当たり面積">
          <a:extLst>
            <a:ext uri="{FF2B5EF4-FFF2-40B4-BE49-F238E27FC236}">
              <a16:creationId xmlns:a16="http://schemas.microsoft.com/office/drawing/2014/main" id="{3F2FD065-2179-41B0-8B1D-3ADE556CB305}"/>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760" name="n_3aveValue【公民館】&#10;一人当たり面積">
          <a:extLst>
            <a:ext uri="{FF2B5EF4-FFF2-40B4-BE49-F238E27FC236}">
              <a16:creationId xmlns:a16="http://schemas.microsoft.com/office/drawing/2014/main" id="{60D28FCE-0E8E-49C7-9D77-1CEB63A9534C}"/>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61" name="n_4aveValue【公民館】&#10;一人当たり面積">
          <a:extLst>
            <a:ext uri="{FF2B5EF4-FFF2-40B4-BE49-F238E27FC236}">
              <a16:creationId xmlns:a16="http://schemas.microsoft.com/office/drawing/2014/main" id="{41DDC716-1101-4B43-AB43-B759CE19BDFE}"/>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65803</xdr:rowOff>
    </xdr:from>
    <xdr:ext cx="469744" cy="259045"/>
    <xdr:sp macro="" textlink="">
      <xdr:nvSpPr>
        <xdr:cNvPr id="762" name="n_1mainValue【公民館】&#10;一人当たり面積">
          <a:extLst>
            <a:ext uri="{FF2B5EF4-FFF2-40B4-BE49-F238E27FC236}">
              <a16:creationId xmlns:a16="http://schemas.microsoft.com/office/drawing/2014/main" id="{F28DD1A2-0196-4960-8BB7-2095AE55FA69}"/>
            </a:ext>
          </a:extLst>
        </xdr:cNvPr>
        <xdr:cNvSpPr txBox="1"/>
      </xdr:nvSpPr>
      <xdr:spPr>
        <a:xfrm>
          <a:off x="210757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70375</xdr:rowOff>
    </xdr:from>
    <xdr:ext cx="469744" cy="259045"/>
    <xdr:sp macro="" textlink="">
      <xdr:nvSpPr>
        <xdr:cNvPr id="763" name="n_2mainValue【公民館】&#10;一人当たり面積">
          <a:extLst>
            <a:ext uri="{FF2B5EF4-FFF2-40B4-BE49-F238E27FC236}">
              <a16:creationId xmlns:a16="http://schemas.microsoft.com/office/drawing/2014/main" id="{6AAC035B-9A09-42AE-91B0-7912D9596ABA}"/>
            </a:ext>
          </a:extLst>
        </xdr:cNvPr>
        <xdr:cNvSpPr txBox="1"/>
      </xdr:nvSpPr>
      <xdr:spPr>
        <a:xfrm>
          <a:off x="201994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64" name="n_3mainValue【公民館】&#10;一人当たり面積">
          <a:extLst>
            <a:ext uri="{FF2B5EF4-FFF2-40B4-BE49-F238E27FC236}">
              <a16:creationId xmlns:a16="http://schemas.microsoft.com/office/drawing/2014/main" id="{7576397F-1267-4E94-AD30-DBF00C0C80E5}"/>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a:extLst>
            <a:ext uri="{FF2B5EF4-FFF2-40B4-BE49-F238E27FC236}">
              <a16:creationId xmlns:a16="http://schemas.microsoft.com/office/drawing/2014/main" id="{D68639DD-27FB-4751-958E-1C64676592A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a:extLst>
            <a:ext uri="{FF2B5EF4-FFF2-40B4-BE49-F238E27FC236}">
              <a16:creationId xmlns:a16="http://schemas.microsoft.com/office/drawing/2014/main" id="{E72DE83A-93D8-42FF-9936-CCDDB6562F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a:extLst>
            <a:ext uri="{FF2B5EF4-FFF2-40B4-BE49-F238E27FC236}">
              <a16:creationId xmlns:a16="http://schemas.microsoft.com/office/drawing/2014/main" id="{6B51CFA3-13F8-449E-AB22-5FA9911AC5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本市の施設類型別における有形固定資産減価償却率は、類似団体平均と比べると高い傾向にある。特に、認定子ども園・幼稚園・保育園、児童館では、類似団体に比べ特に償却率が高い。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今後は、市全体で老朽化の進む施設を優先的に公共施設マネジメント計画に基づき、長寿命化に係る改修や集約化、除却を計画的に行っていく予定である。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0AC104-28BF-41E4-8840-45F1B5FA463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E14338-DEE6-4171-917E-9D31BD9358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B2FC77C-0221-4DB0-8555-8188159648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648C7AD-B99A-4CF6-9F89-FBE705769B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5CB65C-A8F2-457F-A1D2-D23AF9ECD3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431BCA-77B6-4D54-96A5-D7C4F86F9EA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4FACD0-0E82-4E57-B63D-C9863F5AC96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EC0C155-8EE3-4F10-B6EB-E682A3530A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5B3EAD-719A-454E-9DDD-DEAEF8254C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F3FEDE-E17F-4485-9754-B032740817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AA5397-BB09-4ADF-8D12-F05DFE1A65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0DDC674-3DDC-4459-8706-8DA6E4B20FB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B881E3-7C2E-46E9-96C2-0D3AE9D071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F553C8-1294-4E87-A6F3-A0C715CB640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797429-D780-431D-9B2F-32D5680419D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2D29494-D006-425B-B7FD-5F392FD6E25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34D6478-9AB9-447E-BE21-212FBE8097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2B6C61-BDA6-4B76-9B5E-740A23C285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0C8D82-10A6-40EC-A588-2C7A479723B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F083BD-E536-4DA2-B248-B0CC0B9774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4D7FDC-5A89-4BBD-A318-C967363289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A81603-6CB8-4401-9C69-B9E33B98D13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0AA660-888F-429B-8B19-1FCACE5312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8D11D63-797A-4840-942B-B551F62240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6DC7CB-DB06-45CD-9EF0-71BF9D9E543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6F10E1-C304-427C-BE32-8CBE273B3A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04EA73-9781-45CD-8441-A80BD1A84F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D2762F-C5F8-4B87-A0E3-F63EC54289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CAFDFF1-C4DD-479A-A58B-E1D13C5963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0F8AD31-4B55-4B0A-93FF-5C2C9019ADF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AF4A67D-E2E0-44D1-B699-3B204F4E810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EC098A7-F05C-4B09-B56A-72CB8A1280A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7E7E9A7-5ED7-48A5-BFB3-41C75A609B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9C19C4E-5669-4C98-AB01-D84F45491A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D60FB20-C935-42CA-841A-A5E1FD5969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1C645F-E149-4BA1-9642-5FCA6914EF3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26541BA-3B9B-4E34-8319-39EA732B980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6D3C0E-4492-47C2-B823-22F904625C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2D82B0B-2E41-4867-A2A1-BD761D235F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1143687-5522-4B3C-BB4A-49C96FF1EB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6A904D-EF25-48C2-A5E7-AE0E80B55E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FDAFD5-5025-48DB-B2D0-744CD2925E6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6D53416-4F0B-45E5-BFAB-43BF67E8094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570F72A-0DC5-4941-B801-5F0EED88908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D87DFDF-B89B-4763-BE69-D215646094E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F3A2689-DDBA-4709-BF52-D1C6E0D9A45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36969F5-ECA2-4B99-A6F6-63957966EFB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A425177-D880-46FA-90ED-0C6862983AC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154B63F-83F3-45D7-A03E-02532C7C6E1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AB1D91F-954C-458D-84D9-98BA8AE4478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A2B4C38-6DC8-44A8-92C1-EFE093C7BD5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C2AFDFB-D717-4816-A7DE-AAE7F4E27A4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CF7AF20-DA04-468B-88FA-315B9521B7D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BF9723E-8075-4247-8AAB-8E3D0FA205C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E45003B-4598-445A-B666-BF3804D55F8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E997953-C956-45B8-8A7C-5FD0F0F3AED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EA3094E-F3FD-4425-909A-93D97763D64D}"/>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63934FB-522D-4D93-855E-DCDCB30D0A79}"/>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851DBB6-BF67-4A25-9B2D-7A1DB4EA67F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F23D854A-C0E7-432E-B762-03C2CDEDC790}"/>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63775EC7-28DF-49A2-8C68-5736985EC4C4}"/>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4ECD1867-D1C7-469E-A6B2-B8A094323DE3}"/>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AF870665-1D9E-40BC-852E-F8A5345605C5}"/>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11018C6D-FC8A-4D47-BE28-585D8B020F39}"/>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06426B25-1E6B-42B2-83A8-D3042ED76A62}"/>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B4B4F3CE-9089-4E59-B633-FD3EC67B0A14}"/>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2CA64465-010F-4CFA-818A-79E12D31E570}"/>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99B8133-B30B-4AD8-A8D5-A4081821451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2948C0-4EAF-48BC-9DF4-FDFDA3F4D5E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CF784A6-1CEF-4B20-A75D-34D31A4D15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2EE7C7-E045-4864-86CA-0B8C7A952FD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4CA5450-1DB3-4FC5-ACFF-695D1A9B80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116840</xdr:rowOff>
    </xdr:from>
    <xdr:to>
      <xdr:col>20</xdr:col>
      <xdr:colOff>38100</xdr:colOff>
      <xdr:row>34</xdr:row>
      <xdr:rowOff>46990</xdr:rowOff>
    </xdr:to>
    <xdr:sp macro="" textlink="">
      <xdr:nvSpPr>
        <xdr:cNvPr id="74" name="楕円 73">
          <a:extLst>
            <a:ext uri="{FF2B5EF4-FFF2-40B4-BE49-F238E27FC236}">
              <a16:creationId xmlns:a16="http://schemas.microsoft.com/office/drawing/2014/main" id="{8A8D4771-01BD-468B-9691-2233A06A5E05}"/>
            </a:ext>
          </a:extLst>
        </xdr:cNvPr>
        <xdr:cNvSpPr/>
      </xdr:nvSpPr>
      <xdr:spPr>
        <a:xfrm>
          <a:off x="3746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82550</xdr:rowOff>
    </xdr:from>
    <xdr:to>
      <xdr:col>15</xdr:col>
      <xdr:colOff>101600</xdr:colOff>
      <xdr:row>34</xdr:row>
      <xdr:rowOff>12700</xdr:rowOff>
    </xdr:to>
    <xdr:sp macro="" textlink="">
      <xdr:nvSpPr>
        <xdr:cNvPr id="75" name="楕円 74">
          <a:extLst>
            <a:ext uri="{FF2B5EF4-FFF2-40B4-BE49-F238E27FC236}">
              <a16:creationId xmlns:a16="http://schemas.microsoft.com/office/drawing/2014/main" id="{AB363F04-C74C-40DF-87E0-61CA0CB64D39}"/>
            </a:ext>
          </a:extLst>
        </xdr:cNvPr>
        <xdr:cNvSpPr/>
      </xdr:nvSpPr>
      <xdr:spPr>
        <a:xfrm>
          <a:off x="2857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33</xdr:row>
      <xdr:rowOff>167640</xdr:rowOff>
    </xdr:to>
    <xdr:cxnSp macro="">
      <xdr:nvCxnSpPr>
        <xdr:cNvPr id="76" name="直線コネクタ 75">
          <a:extLst>
            <a:ext uri="{FF2B5EF4-FFF2-40B4-BE49-F238E27FC236}">
              <a16:creationId xmlns:a16="http://schemas.microsoft.com/office/drawing/2014/main" id="{A8F3BC66-8FFF-4672-8094-E70D8F6730D6}"/>
            </a:ext>
          </a:extLst>
        </xdr:cNvPr>
        <xdr:cNvCxnSpPr/>
      </xdr:nvCxnSpPr>
      <xdr:spPr>
        <a:xfrm>
          <a:off x="2908300" y="5791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49893</xdr:rowOff>
    </xdr:from>
    <xdr:to>
      <xdr:col>10</xdr:col>
      <xdr:colOff>165100</xdr:colOff>
      <xdr:row>33</xdr:row>
      <xdr:rowOff>151493</xdr:rowOff>
    </xdr:to>
    <xdr:sp macro="" textlink="">
      <xdr:nvSpPr>
        <xdr:cNvPr id="77" name="楕円 76">
          <a:extLst>
            <a:ext uri="{FF2B5EF4-FFF2-40B4-BE49-F238E27FC236}">
              <a16:creationId xmlns:a16="http://schemas.microsoft.com/office/drawing/2014/main" id="{13E6ECE2-F3E3-4860-BFDC-568935003EDA}"/>
            </a:ext>
          </a:extLst>
        </xdr:cNvPr>
        <xdr:cNvSpPr/>
      </xdr:nvSpPr>
      <xdr:spPr>
        <a:xfrm>
          <a:off x="1968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100693</xdr:rowOff>
    </xdr:from>
    <xdr:to>
      <xdr:col>15</xdr:col>
      <xdr:colOff>50800</xdr:colOff>
      <xdr:row>33</xdr:row>
      <xdr:rowOff>133350</xdr:rowOff>
    </xdr:to>
    <xdr:cxnSp macro="">
      <xdr:nvCxnSpPr>
        <xdr:cNvPr id="78" name="直線コネクタ 77">
          <a:extLst>
            <a:ext uri="{FF2B5EF4-FFF2-40B4-BE49-F238E27FC236}">
              <a16:creationId xmlns:a16="http://schemas.microsoft.com/office/drawing/2014/main" id="{3F4420B5-9DF9-4109-B5C5-49BC9C213FE3}"/>
            </a:ext>
          </a:extLst>
        </xdr:cNvPr>
        <xdr:cNvCxnSpPr/>
      </xdr:nvCxnSpPr>
      <xdr:spPr>
        <a:xfrm>
          <a:off x="2019300" y="575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79" name="n_1aveValue【図書館】&#10;有形固定資産減価償却率">
          <a:extLst>
            <a:ext uri="{FF2B5EF4-FFF2-40B4-BE49-F238E27FC236}">
              <a16:creationId xmlns:a16="http://schemas.microsoft.com/office/drawing/2014/main" id="{FD1E4E7A-41B6-41BE-AD05-27EFC44D4472}"/>
            </a:ext>
          </a:extLst>
        </xdr:cNvPr>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0" name="n_2aveValue【図書館】&#10;有形固定資産減価償却率">
          <a:extLst>
            <a:ext uri="{FF2B5EF4-FFF2-40B4-BE49-F238E27FC236}">
              <a16:creationId xmlns:a16="http://schemas.microsoft.com/office/drawing/2014/main" id="{94546CF6-FC27-4E2E-84B9-CDD4F736174A}"/>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1" name="n_3aveValue【図書館】&#10;有形固定資産減価償却率">
          <a:extLst>
            <a:ext uri="{FF2B5EF4-FFF2-40B4-BE49-F238E27FC236}">
              <a16:creationId xmlns:a16="http://schemas.microsoft.com/office/drawing/2014/main" id="{76A0925F-A817-4E9C-B87A-ED6E3A081628}"/>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2" name="n_4aveValue【図書館】&#10;有形固定資産減価償却率">
          <a:extLst>
            <a:ext uri="{FF2B5EF4-FFF2-40B4-BE49-F238E27FC236}">
              <a16:creationId xmlns:a16="http://schemas.microsoft.com/office/drawing/2014/main" id="{83AF5E20-79A9-4404-A42C-E10564F4B18D}"/>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63517</xdr:rowOff>
    </xdr:from>
    <xdr:ext cx="405111" cy="259045"/>
    <xdr:sp macro="" textlink="">
      <xdr:nvSpPr>
        <xdr:cNvPr id="83" name="n_1mainValue【図書館】&#10;有形固定資産減価償却率">
          <a:extLst>
            <a:ext uri="{FF2B5EF4-FFF2-40B4-BE49-F238E27FC236}">
              <a16:creationId xmlns:a16="http://schemas.microsoft.com/office/drawing/2014/main" id="{CDCD1E8A-AE50-4DB8-A887-07CF261B58AB}"/>
            </a:ext>
          </a:extLst>
        </xdr:cNvPr>
        <xdr:cNvSpPr txBox="1"/>
      </xdr:nvSpPr>
      <xdr:spPr>
        <a:xfrm>
          <a:off x="35820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29227</xdr:rowOff>
    </xdr:from>
    <xdr:ext cx="340478" cy="259045"/>
    <xdr:sp macro="" textlink="">
      <xdr:nvSpPr>
        <xdr:cNvPr id="84" name="n_2mainValue【図書館】&#10;有形固定資産減価償却率">
          <a:extLst>
            <a:ext uri="{FF2B5EF4-FFF2-40B4-BE49-F238E27FC236}">
              <a16:creationId xmlns:a16="http://schemas.microsoft.com/office/drawing/2014/main" id="{64E19D60-C698-48DB-9FC8-64901B761386}"/>
            </a:ext>
          </a:extLst>
        </xdr:cNvPr>
        <xdr:cNvSpPr txBox="1"/>
      </xdr:nvSpPr>
      <xdr:spPr>
        <a:xfrm>
          <a:off x="2738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168020</xdr:rowOff>
    </xdr:from>
    <xdr:ext cx="340478" cy="259045"/>
    <xdr:sp macro="" textlink="">
      <xdr:nvSpPr>
        <xdr:cNvPr id="85" name="n_3mainValue【図書館】&#10;有形固定資産減価償却率">
          <a:extLst>
            <a:ext uri="{FF2B5EF4-FFF2-40B4-BE49-F238E27FC236}">
              <a16:creationId xmlns:a16="http://schemas.microsoft.com/office/drawing/2014/main" id="{76841E7B-D719-46E6-A9FD-7B3FEB6DABA9}"/>
            </a:ext>
          </a:extLst>
        </xdr:cNvPr>
        <xdr:cNvSpPr txBox="1"/>
      </xdr:nvSpPr>
      <xdr:spPr>
        <a:xfrm>
          <a:off x="1849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A758A267-2BE7-4799-A605-002DFBBD4D9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DF76E89-ABB6-4B9C-8143-3424691ED7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14D81A1-8397-4A7F-AFA6-1F29F41F97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583142A-C6BB-433D-AB07-36BF503434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765A789-6BB8-41CD-B67D-C3EB533BDC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D502994F-CB3D-49A5-A00A-59B386A612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4B54DD6A-7FCE-4FAF-9F39-3B3354878C2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846EEF3-A92A-4981-9F95-35D628AFACC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D7EB94E9-5759-4BBC-9409-03C65F3136B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DB68D5EA-1173-494A-AA6D-F95113299F9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1D106E1B-88E9-4342-8CA1-242574A58B7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75628AE1-CAAE-4956-AAFD-A4337DB3E2C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49871D16-FB36-4C2C-A382-81E0F05FEFA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DDB8F0CA-80A6-49B5-B959-D22B2D28548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1D08F4AF-2CAA-4B96-8115-E157B39DD7D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DAA34AC9-1325-4A03-A7EB-B9CA41C3004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969A62A3-0AC2-47C0-87AD-06069D788E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48526D85-EBD0-47B8-AF00-62F9D70D84D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A34E2ED-A8FB-46DE-AFE0-B8AF27301A4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661FA5B4-FC71-4710-9F08-B2674E332B2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DEC9870-51C6-4BD6-B227-5C2EE2AFC4C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29C2954B-6B04-4394-87BC-B4F7B638D93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ECF01E8D-F433-4C97-8895-692C9B25CB6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09" name="直線コネクタ 108">
          <a:extLst>
            <a:ext uri="{FF2B5EF4-FFF2-40B4-BE49-F238E27FC236}">
              <a16:creationId xmlns:a16="http://schemas.microsoft.com/office/drawing/2014/main" id="{26222B0D-A1F4-4AF8-B3CB-E2E66B6E2487}"/>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a16="http://schemas.microsoft.com/office/drawing/2014/main" id="{97F65848-6C75-41AF-A036-DFC75EE34281}"/>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a16="http://schemas.microsoft.com/office/drawing/2014/main" id="{8F1DBC0C-094D-4F1D-A208-DA63FAA84786}"/>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a:extLst>
            <a:ext uri="{FF2B5EF4-FFF2-40B4-BE49-F238E27FC236}">
              <a16:creationId xmlns:a16="http://schemas.microsoft.com/office/drawing/2014/main" id="{0812DF24-728E-4DF2-B7FC-524DFF1C6EDA}"/>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a:extLst>
            <a:ext uri="{FF2B5EF4-FFF2-40B4-BE49-F238E27FC236}">
              <a16:creationId xmlns:a16="http://schemas.microsoft.com/office/drawing/2014/main" id="{E77BCEDC-78A1-4A8E-B153-C6BFF39D9E1A}"/>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4" name="【図書館】&#10;一人当たり面積平均値テキスト">
          <a:extLst>
            <a:ext uri="{FF2B5EF4-FFF2-40B4-BE49-F238E27FC236}">
              <a16:creationId xmlns:a16="http://schemas.microsoft.com/office/drawing/2014/main" id="{19F3AC2E-C644-4EBE-A93B-0F5FA278020A}"/>
            </a:ext>
          </a:extLst>
        </xdr:cNvPr>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5" name="フローチャート: 判断 114">
          <a:extLst>
            <a:ext uri="{FF2B5EF4-FFF2-40B4-BE49-F238E27FC236}">
              <a16:creationId xmlns:a16="http://schemas.microsoft.com/office/drawing/2014/main" id="{3A9739C6-02EB-460A-816E-57B681257A90}"/>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6" name="フローチャート: 判断 115">
          <a:extLst>
            <a:ext uri="{FF2B5EF4-FFF2-40B4-BE49-F238E27FC236}">
              <a16:creationId xmlns:a16="http://schemas.microsoft.com/office/drawing/2014/main" id="{062D5C86-D3EF-4EE9-8FB4-2C47E4D93FF3}"/>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17" name="フローチャート: 判断 116">
          <a:extLst>
            <a:ext uri="{FF2B5EF4-FFF2-40B4-BE49-F238E27FC236}">
              <a16:creationId xmlns:a16="http://schemas.microsoft.com/office/drawing/2014/main" id="{79823BD2-AAE8-437C-8E96-0E1A6F989671}"/>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a:extLst>
            <a:ext uri="{FF2B5EF4-FFF2-40B4-BE49-F238E27FC236}">
              <a16:creationId xmlns:a16="http://schemas.microsoft.com/office/drawing/2014/main" id="{469FE637-0876-4F7A-8DB0-0676C6395FFE}"/>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19" name="フローチャート: 判断 118">
          <a:extLst>
            <a:ext uri="{FF2B5EF4-FFF2-40B4-BE49-F238E27FC236}">
              <a16:creationId xmlns:a16="http://schemas.microsoft.com/office/drawing/2014/main" id="{686DA776-37BB-4793-94C4-0D377E8EB16D}"/>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77EA6DF-F9D8-4726-9881-B744759B25A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2EB1801-2913-4005-8C22-2F815C4C70F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BA47D96-4B41-4D98-A375-60F22B83C84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A2431D1-74E8-4F3D-8367-B56DB0784C7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1441DB5-EFBD-41F4-A76F-B3131F6B8C4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101600</xdr:rowOff>
    </xdr:from>
    <xdr:to>
      <xdr:col>50</xdr:col>
      <xdr:colOff>165100</xdr:colOff>
      <xdr:row>38</xdr:row>
      <xdr:rowOff>31750</xdr:rowOff>
    </xdr:to>
    <xdr:sp macro="" textlink="">
      <xdr:nvSpPr>
        <xdr:cNvPr id="125" name="楕円 124">
          <a:extLst>
            <a:ext uri="{FF2B5EF4-FFF2-40B4-BE49-F238E27FC236}">
              <a16:creationId xmlns:a16="http://schemas.microsoft.com/office/drawing/2014/main" id="{29C9BB2E-02A6-443F-9F1F-B48F1C7D9966}"/>
            </a:ext>
          </a:extLst>
        </xdr:cNvPr>
        <xdr:cNvSpPr/>
      </xdr:nvSpPr>
      <xdr:spPr>
        <a:xfrm>
          <a:off x="958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101600</xdr:rowOff>
    </xdr:from>
    <xdr:to>
      <xdr:col>46</xdr:col>
      <xdr:colOff>38100</xdr:colOff>
      <xdr:row>38</xdr:row>
      <xdr:rowOff>31750</xdr:rowOff>
    </xdr:to>
    <xdr:sp macro="" textlink="">
      <xdr:nvSpPr>
        <xdr:cNvPr id="126" name="楕円 125">
          <a:extLst>
            <a:ext uri="{FF2B5EF4-FFF2-40B4-BE49-F238E27FC236}">
              <a16:creationId xmlns:a16="http://schemas.microsoft.com/office/drawing/2014/main" id="{6FC17BB8-7AA3-4EB7-9F27-E2494B1FCB21}"/>
            </a:ext>
          </a:extLst>
        </xdr:cNvPr>
        <xdr:cNvSpPr/>
      </xdr:nvSpPr>
      <xdr:spPr>
        <a:xfrm>
          <a:off x="869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152400</xdr:rowOff>
    </xdr:from>
    <xdr:to>
      <xdr:col>50</xdr:col>
      <xdr:colOff>114300</xdr:colOff>
      <xdr:row>37</xdr:row>
      <xdr:rowOff>152400</xdr:rowOff>
    </xdr:to>
    <xdr:cxnSp macro="">
      <xdr:nvCxnSpPr>
        <xdr:cNvPr id="127" name="直線コネクタ 126">
          <a:extLst>
            <a:ext uri="{FF2B5EF4-FFF2-40B4-BE49-F238E27FC236}">
              <a16:creationId xmlns:a16="http://schemas.microsoft.com/office/drawing/2014/main" id="{87C49907-4FD6-465F-9A59-C3791C88F737}"/>
            </a:ext>
          </a:extLst>
        </xdr:cNvPr>
        <xdr:cNvCxnSpPr/>
      </xdr:nvCxnSpPr>
      <xdr:spPr>
        <a:xfrm>
          <a:off x="8750300" y="649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101600</xdr:rowOff>
    </xdr:from>
    <xdr:to>
      <xdr:col>41</xdr:col>
      <xdr:colOff>101600</xdr:colOff>
      <xdr:row>38</xdr:row>
      <xdr:rowOff>31750</xdr:rowOff>
    </xdr:to>
    <xdr:sp macro="" textlink="">
      <xdr:nvSpPr>
        <xdr:cNvPr id="128" name="楕円 127">
          <a:extLst>
            <a:ext uri="{FF2B5EF4-FFF2-40B4-BE49-F238E27FC236}">
              <a16:creationId xmlns:a16="http://schemas.microsoft.com/office/drawing/2014/main" id="{4E2FC12E-09B6-4C60-8FE0-0C1EC1DDD40C}"/>
            </a:ext>
          </a:extLst>
        </xdr:cNvPr>
        <xdr:cNvSpPr/>
      </xdr:nvSpPr>
      <xdr:spPr>
        <a:xfrm>
          <a:off x="7810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152400</xdr:rowOff>
    </xdr:from>
    <xdr:to>
      <xdr:col>45</xdr:col>
      <xdr:colOff>177800</xdr:colOff>
      <xdr:row>37</xdr:row>
      <xdr:rowOff>152400</xdr:rowOff>
    </xdr:to>
    <xdr:cxnSp macro="">
      <xdr:nvCxnSpPr>
        <xdr:cNvPr id="129" name="直線コネクタ 128">
          <a:extLst>
            <a:ext uri="{FF2B5EF4-FFF2-40B4-BE49-F238E27FC236}">
              <a16:creationId xmlns:a16="http://schemas.microsoft.com/office/drawing/2014/main" id="{BEE59661-3B4E-4D1D-8314-743792BFAE70}"/>
            </a:ext>
          </a:extLst>
        </xdr:cNvPr>
        <xdr:cNvCxnSpPr/>
      </xdr:nvCxnSpPr>
      <xdr:spPr>
        <a:xfrm>
          <a:off x="7861300" y="649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0" name="n_1aveValue【図書館】&#10;一人当たり面積">
          <a:extLst>
            <a:ext uri="{FF2B5EF4-FFF2-40B4-BE49-F238E27FC236}">
              <a16:creationId xmlns:a16="http://schemas.microsoft.com/office/drawing/2014/main" id="{E105BDCD-B338-471E-A92F-47C9B260852F}"/>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1" name="n_2aveValue【図書館】&#10;一人当たり面積">
          <a:extLst>
            <a:ext uri="{FF2B5EF4-FFF2-40B4-BE49-F238E27FC236}">
              <a16:creationId xmlns:a16="http://schemas.microsoft.com/office/drawing/2014/main" id="{EF4BA7BF-B023-481E-AEB0-75E2819D0F13}"/>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2" name="n_3aveValue【図書館】&#10;一人当たり面積">
          <a:extLst>
            <a:ext uri="{FF2B5EF4-FFF2-40B4-BE49-F238E27FC236}">
              <a16:creationId xmlns:a16="http://schemas.microsoft.com/office/drawing/2014/main" id="{1DCB0473-14FF-4585-AB18-230445110BCB}"/>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3" name="n_4aveValue【図書館】&#10;一人当たり面積">
          <a:extLst>
            <a:ext uri="{FF2B5EF4-FFF2-40B4-BE49-F238E27FC236}">
              <a16:creationId xmlns:a16="http://schemas.microsoft.com/office/drawing/2014/main" id="{D1DEC0FA-ADCB-4B5F-B729-9492AC1ADD8C}"/>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22877</xdr:rowOff>
    </xdr:from>
    <xdr:ext cx="469744" cy="259045"/>
    <xdr:sp macro="" textlink="">
      <xdr:nvSpPr>
        <xdr:cNvPr id="134" name="n_1mainValue【図書館】&#10;一人当たり面積">
          <a:extLst>
            <a:ext uri="{FF2B5EF4-FFF2-40B4-BE49-F238E27FC236}">
              <a16:creationId xmlns:a16="http://schemas.microsoft.com/office/drawing/2014/main" id="{391CAD82-3FF4-4DB4-957D-9D36E8959A0A}"/>
            </a:ext>
          </a:extLst>
        </xdr:cNvPr>
        <xdr:cNvSpPr txBox="1"/>
      </xdr:nvSpPr>
      <xdr:spPr>
        <a:xfrm>
          <a:off x="939172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22877</xdr:rowOff>
    </xdr:from>
    <xdr:ext cx="469744" cy="259045"/>
    <xdr:sp macro="" textlink="">
      <xdr:nvSpPr>
        <xdr:cNvPr id="135" name="n_2mainValue【図書館】&#10;一人当たり面積">
          <a:extLst>
            <a:ext uri="{FF2B5EF4-FFF2-40B4-BE49-F238E27FC236}">
              <a16:creationId xmlns:a16="http://schemas.microsoft.com/office/drawing/2014/main" id="{7F77641F-1994-45F6-9F6E-B8C3E7409246}"/>
            </a:ext>
          </a:extLst>
        </xdr:cNvPr>
        <xdr:cNvSpPr txBox="1"/>
      </xdr:nvSpPr>
      <xdr:spPr>
        <a:xfrm>
          <a:off x="851542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22877</xdr:rowOff>
    </xdr:from>
    <xdr:ext cx="469744" cy="259045"/>
    <xdr:sp macro="" textlink="">
      <xdr:nvSpPr>
        <xdr:cNvPr id="136" name="n_3mainValue【図書館】&#10;一人当たり面積">
          <a:extLst>
            <a:ext uri="{FF2B5EF4-FFF2-40B4-BE49-F238E27FC236}">
              <a16:creationId xmlns:a16="http://schemas.microsoft.com/office/drawing/2014/main" id="{086373DE-0ACD-48AB-A0DA-F6CDFEBC647D}"/>
            </a:ext>
          </a:extLst>
        </xdr:cNvPr>
        <xdr:cNvSpPr txBox="1"/>
      </xdr:nvSpPr>
      <xdr:spPr>
        <a:xfrm>
          <a:off x="762642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DFFACAFD-E4BB-4879-B117-CFF87739A99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58559486-6DA2-46F2-8D0B-A600FC5058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E074FA08-8651-4C2E-B89F-47E4BB4B41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9AA036C7-CF48-47A6-8219-C9611F194E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5C9BC9C5-E4EE-47DA-9685-48031571C02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FF202C30-CDB0-4145-A283-A301357D45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AA8AF65F-87C1-4E29-924E-73CD6BED973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74A4EA75-0794-4809-BB8F-648C48BFD1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9D38D3CA-735B-4DC6-8E41-73AE1DE0B91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9187E4B3-4580-4341-962E-AF89A1C3E1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13D5264-9269-4C11-91CD-A1473F93E47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B8365DE1-5B71-4B6A-A738-EAA98E51FF2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30C5BC9F-BD85-4485-9A63-BD1BDC251F7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AD3C5D7E-1407-4A23-987B-73D5FD5531B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6547553-E808-4678-B53F-2A3E75F5308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86002FA8-36D9-4668-BF33-AC73F8A9696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7B27B90D-2337-4933-9BEF-26153E003B6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B2ABCBFB-E5F5-457A-939C-54372BBE365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18848A66-14AA-416C-9690-68596633E2E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7A610B20-AC7F-4FC6-833C-E99DE21A406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B3675944-2E34-4F76-B91A-C3BB59985B4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1B424616-7AF3-4D89-A085-8E72299A6DB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49BDE324-5A2C-421D-8134-5A942BEC545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ACF80610-D962-4A80-BD66-7B98B7F85A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1" name="直線コネクタ 160">
          <a:extLst>
            <a:ext uri="{FF2B5EF4-FFF2-40B4-BE49-F238E27FC236}">
              <a16:creationId xmlns:a16="http://schemas.microsoft.com/office/drawing/2014/main" id="{6BD5BA90-FE13-4A20-85A5-8E3EA1BADCB1}"/>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a:extLst>
            <a:ext uri="{FF2B5EF4-FFF2-40B4-BE49-F238E27FC236}">
              <a16:creationId xmlns:a16="http://schemas.microsoft.com/office/drawing/2014/main" id="{6FB9266B-8B27-444B-8FF4-E7383B45948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a:extLst>
            <a:ext uri="{FF2B5EF4-FFF2-40B4-BE49-F238E27FC236}">
              <a16:creationId xmlns:a16="http://schemas.microsoft.com/office/drawing/2014/main" id="{51F41A24-8804-42C8-BC49-2E6C6879F7B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64" name="【体育館・プール】&#10;有形固定資産減価償却率最大値テキスト">
          <a:extLst>
            <a:ext uri="{FF2B5EF4-FFF2-40B4-BE49-F238E27FC236}">
              <a16:creationId xmlns:a16="http://schemas.microsoft.com/office/drawing/2014/main" id="{2869ED3B-B925-4421-BE4E-8057473415EB}"/>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65" name="直線コネクタ 164">
          <a:extLst>
            <a:ext uri="{FF2B5EF4-FFF2-40B4-BE49-F238E27FC236}">
              <a16:creationId xmlns:a16="http://schemas.microsoft.com/office/drawing/2014/main" id="{2B5B0886-8BD0-42FB-BE5F-390796CB7569}"/>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F9727AFF-E8CB-43B8-9269-BA64B7F5B88A}"/>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7" name="フローチャート: 判断 166">
          <a:extLst>
            <a:ext uri="{FF2B5EF4-FFF2-40B4-BE49-F238E27FC236}">
              <a16:creationId xmlns:a16="http://schemas.microsoft.com/office/drawing/2014/main" id="{6C7A1DD0-0883-4467-84CE-09E3B1910E41}"/>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8" name="フローチャート: 判断 167">
          <a:extLst>
            <a:ext uri="{FF2B5EF4-FFF2-40B4-BE49-F238E27FC236}">
              <a16:creationId xmlns:a16="http://schemas.microsoft.com/office/drawing/2014/main" id="{876C9F7F-9972-483A-9C86-ADB41E862371}"/>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9" name="フローチャート: 判断 168">
          <a:extLst>
            <a:ext uri="{FF2B5EF4-FFF2-40B4-BE49-F238E27FC236}">
              <a16:creationId xmlns:a16="http://schemas.microsoft.com/office/drawing/2014/main" id="{3B1E6574-2658-4854-B136-D49004C854CE}"/>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0" name="フローチャート: 判断 169">
          <a:extLst>
            <a:ext uri="{FF2B5EF4-FFF2-40B4-BE49-F238E27FC236}">
              <a16:creationId xmlns:a16="http://schemas.microsoft.com/office/drawing/2014/main" id="{0C71426E-BDAF-4070-852F-543FA9357A52}"/>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1" name="フローチャート: 判断 170">
          <a:extLst>
            <a:ext uri="{FF2B5EF4-FFF2-40B4-BE49-F238E27FC236}">
              <a16:creationId xmlns:a16="http://schemas.microsoft.com/office/drawing/2014/main" id="{84A77F7C-A739-4FD9-BCF1-21205BD56EAC}"/>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0399BA5-5956-48A5-8FA6-2EB933DA85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F7A8F8D-C9AF-4820-965B-FFADAF85092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814E59E-DE8A-4AA1-A59A-77B4E15A80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B926F95-060D-464B-A72D-AE959030C1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49FF0CF-4E1C-4EBB-9F28-6135FC4853E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77" name="楕円 176">
          <a:extLst>
            <a:ext uri="{FF2B5EF4-FFF2-40B4-BE49-F238E27FC236}">
              <a16:creationId xmlns:a16="http://schemas.microsoft.com/office/drawing/2014/main" id="{FF30AF06-6ABA-4008-BD85-5EC8AA092FB4}"/>
            </a:ext>
          </a:extLst>
        </xdr:cNvPr>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78" name="楕円 177">
          <a:extLst>
            <a:ext uri="{FF2B5EF4-FFF2-40B4-BE49-F238E27FC236}">
              <a16:creationId xmlns:a16="http://schemas.microsoft.com/office/drawing/2014/main" id="{FE31215E-3B2C-4096-BD09-9EEB248629AB}"/>
            </a:ext>
          </a:extLst>
        </xdr:cNvPr>
        <xdr:cNvSpPr/>
      </xdr:nvSpPr>
      <xdr:spPr>
        <a:xfrm>
          <a:off x="2857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51435</xdr:rowOff>
    </xdr:to>
    <xdr:cxnSp macro="">
      <xdr:nvCxnSpPr>
        <xdr:cNvPr id="179" name="直線コネクタ 178">
          <a:extLst>
            <a:ext uri="{FF2B5EF4-FFF2-40B4-BE49-F238E27FC236}">
              <a16:creationId xmlns:a16="http://schemas.microsoft.com/office/drawing/2014/main" id="{F377292F-0983-4A56-AC74-937B455EFDFE}"/>
            </a:ext>
          </a:extLst>
        </xdr:cNvPr>
        <xdr:cNvCxnSpPr/>
      </xdr:nvCxnSpPr>
      <xdr:spPr>
        <a:xfrm>
          <a:off x="2908300" y="103231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80" name="楕円 179">
          <a:extLst>
            <a:ext uri="{FF2B5EF4-FFF2-40B4-BE49-F238E27FC236}">
              <a16:creationId xmlns:a16="http://schemas.microsoft.com/office/drawing/2014/main" id="{4C5340F8-74B6-4972-9615-268F6B8E0A30}"/>
            </a:ext>
          </a:extLst>
        </xdr:cNvPr>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36195</xdr:rowOff>
    </xdr:from>
    <xdr:to>
      <xdr:col>15</xdr:col>
      <xdr:colOff>50800</xdr:colOff>
      <xdr:row>60</xdr:row>
      <xdr:rowOff>41910</xdr:rowOff>
    </xdr:to>
    <xdr:cxnSp macro="">
      <xdr:nvCxnSpPr>
        <xdr:cNvPr id="181" name="直線コネクタ 180">
          <a:extLst>
            <a:ext uri="{FF2B5EF4-FFF2-40B4-BE49-F238E27FC236}">
              <a16:creationId xmlns:a16="http://schemas.microsoft.com/office/drawing/2014/main" id="{42E44614-0393-473D-AC7B-24E5FEEC387B}"/>
            </a:ext>
          </a:extLst>
        </xdr:cNvPr>
        <xdr:cNvCxnSpPr/>
      </xdr:nvCxnSpPr>
      <xdr:spPr>
        <a:xfrm flipV="1">
          <a:off x="2019300" y="103231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2" name="n_1aveValue【体育館・プール】&#10;有形固定資産減価償却率">
          <a:extLst>
            <a:ext uri="{FF2B5EF4-FFF2-40B4-BE49-F238E27FC236}">
              <a16:creationId xmlns:a16="http://schemas.microsoft.com/office/drawing/2014/main" id="{294E29BE-9BDE-40C8-8F2F-236859CC9C93}"/>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3" name="n_2aveValue【体育館・プール】&#10;有形固定資産減価償却率">
          <a:extLst>
            <a:ext uri="{FF2B5EF4-FFF2-40B4-BE49-F238E27FC236}">
              <a16:creationId xmlns:a16="http://schemas.microsoft.com/office/drawing/2014/main" id="{771F19E3-5BFF-40C5-A404-1FC9D4A08E94}"/>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84" name="n_3aveValue【体育館・プール】&#10;有形固定資産減価償却率">
          <a:extLst>
            <a:ext uri="{FF2B5EF4-FFF2-40B4-BE49-F238E27FC236}">
              <a16:creationId xmlns:a16="http://schemas.microsoft.com/office/drawing/2014/main" id="{53930530-7127-46FF-A78D-C33BD50DB3BC}"/>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85" name="n_4aveValue【体育館・プール】&#10;有形固定資産減価償却率">
          <a:extLst>
            <a:ext uri="{FF2B5EF4-FFF2-40B4-BE49-F238E27FC236}">
              <a16:creationId xmlns:a16="http://schemas.microsoft.com/office/drawing/2014/main" id="{943A7B3A-7E41-4BB4-9A0A-3DD196FE78C0}"/>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186" name="n_1mainValue【体育館・プール】&#10;有形固定資産減価償却率">
          <a:extLst>
            <a:ext uri="{FF2B5EF4-FFF2-40B4-BE49-F238E27FC236}">
              <a16:creationId xmlns:a16="http://schemas.microsoft.com/office/drawing/2014/main" id="{9B0CE6F2-B5EB-40EE-9827-E9E48528AC86}"/>
            </a:ext>
          </a:extLst>
        </xdr:cNvPr>
        <xdr:cNvSpPr txBox="1"/>
      </xdr:nvSpPr>
      <xdr:spPr>
        <a:xfrm>
          <a:off x="3582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187" name="n_2mainValue【体育館・プール】&#10;有形固定資産減価償却率">
          <a:extLst>
            <a:ext uri="{FF2B5EF4-FFF2-40B4-BE49-F238E27FC236}">
              <a16:creationId xmlns:a16="http://schemas.microsoft.com/office/drawing/2014/main" id="{799E0D84-B5DD-407A-ACB6-D0B9C3ACE52D}"/>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83837</xdr:rowOff>
    </xdr:from>
    <xdr:ext cx="405111" cy="259045"/>
    <xdr:sp macro="" textlink="">
      <xdr:nvSpPr>
        <xdr:cNvPr id="188" name="n_3mainValue【体育館・プール】&#10;有形固定資産減価償却率">
          <a:extLst>
            <a:ext uri="{FF2B5EF4-FFF2-40B4-BE49-F238E27FC236}">
              <a16:creationId xmlns:a16="http://schemas.microsoft.com/office/drawing/2014/main" id="{E2AB756A-20A4-4E00-8437-665863EB908C}"/>
            </a:ext>
          </a:extLst>
        </xdr:cNvPr>
        <xdr:cNvSpPr txBox="1"/>
      </xdr:nvSpPr>
      <xdr:spPr>
        <a:xfrm>
          <a:off x="1816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61990496-CD03-4DB0-A21F-D041A2D36E9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FDDB5A4A-7512-451B-867C-C04D70A01B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E2EAD763-C9F6-4B96-9DF5-1F0032ECF7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27BFFB70-250E-4B80-9957-028FD4F735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650B1603-69FF-4EDB-9FE8-E452EA7D53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A2DA8675-C8E4-49D9-969F-0D4B78B4DA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77BC3ED7-0A10-4F41-82BB-0D3B245BB39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59B90098-9A11-495B-B24A-2F7B4A00D4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3C65335F-A558-4168-9CD7-2183444FF74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A229B70-EAAD-434D-B7C1-B139A8E1D7C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7502B07B-E77F-4906-8EEF-D6B0D739CE8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a:extLst>
            <a:ext uri="{FF2B5EF4-FFF2-40B4-BE49-F238E27FC236}">
              <a16:creationId xmlns:a16="http://schemas.microsoft.com/office/drawing/2014/main" id="{9AAE5A1C-FE31-4DD1-8B99-8514D73664C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84E80C-75D2-4516-9C83-D913B4598F1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a:extLst>
            <a:ext uri="{FF2B5EF4-FFF2-40B4-BE49-F238E27FC236}">
              <a16:creationId xmlns:a16="http://schemas.microsoft.com/office/drawing/2014/main" id="{0FD91D67-04EF-480D-BDD4-764F5A045BE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CE4D084-C0E9-4583-9D52-C7929F55822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5DB2D4D7-AB27-491E-A9A2-D228F203808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5A31EDCC-ABCD-4293-B67C-8321800A5B9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a:extLst>
            <a:ext uri="{FF2B5EF4-FFF2-40B4-BE49-F238E27FC236}">
              <a16:creationId xmlns:a16="http://schemas.microsoft.com/office/drawing/2014/main" id="{135C4DDA-AD7D-4D23-8BC0-CB87849E1C8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AA574D6F-900F-47DD-81C1-D1DE28678B7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a:extLst>
            <a:ext uri="{FF2B5EF4-FFF2-40B4-BE49-F238E27FC236}">
              <a16:creationId xmlns:a16="http://schemas.microsoft.com/office/drawing/2014/main" id="{851946BB-5B96-4E0F-8900-CDC7C5275E0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C8A3C20F-F33A-417C-B1CA-069064B053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47B77048-F053-416E-AB07-3FD084D5A84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CB0BB362-380E-4F4B-8BFD-1C28DEDF0F1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12" name="直線コネクタ 211">
          <a:extLst>
            <a:ext uri="{FF2B5EF4-FFF2-40B4-BE49-F238E27FC236}">
              <a16:creationId xmlns:a16="http://schemas.microsoft.com/office/drawing/2014/main" id="{6374CF14-D399-49A1-9115-4CA007EBB1F7}"/>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3" name="【体育館・プール】&#10;一人当たり面積最小値テキスト">
          <a:extLst>
            <a:ext uri="{FF2B5EF4-FFF2-40B4-BE49-F238E27FC236}">
              <a16:creationId xmlns:a16="http://schemas.microsoft.com/office/drawing/2014/main" id="{1CA30E7B-E3B4-44B3-96A8-CF4CEB8A4536}"/>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4" name="直線コネクタ 213">
          <a:extLst>
            <a:ext uri="{FF2B5EF4-FFF2-40B4-BE49-F238E27FC236}">
              <a16:creationId xmlns:a16="http://schemas.microsoft.com/office/drawing/2014/main" id="{836E75A9-BB9F-430A-824F-4A07DB10566B}"/>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15" name="【体育館・プール】&#10;一人当たり面積最大値テキスト">
          <a:extLst>
            <a:ext uri="{FF2B5EF4-FFF2-40B4-BE49-F238E27FC236}">
              <a16:creationId xmlns:a16="http://schemas.microsoft.com/office/drawing/2014/main" id="{4E5485A0-9EB6-4C69-9096-EA556B1792C3}"/>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16" name="直線コネクタ 215">
          <a:extLst>
            <a:ext uri="{FF2B5EF4-FFF2-40B4-BE49-F238E27FC236}">
              <a16:creationId xmlns:a16="http://schemas.microsoft.com/office/drawing/2014/main" id="{EC165603-CF22-489C-A88E-18EDBEEA0A4E}"/>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17" name="【体育館・プール】&#10;一人当たり面積平均値テキスト">
          <a:extLst>
            <a:ext uri="{FF2B5EF4-FFF2-40B4-BE49-F238E27FC236}">
              <a16:creationId xmlns:a16="http://schemas.microsoft.com/office/drawing/2014/main" id="{0C4FADF6-079C-4642-94D3-1D3A88DC8DB9}"/>
            </a:ext>
          </a:extLst>
        </xdr:cNvPr>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18" name="フローチャート: 判断 217">
          <a:extLst>
            <a:ext uri="{FF2B5EF4-FFF2-40B4-BE49-F238E27FC236}">
              <a16:creationId xmlns:a16="http://schemas.microsoft.com/office/drawing/2014/main" id="{3E6461DA-EFE6-4961-ACFE-E38BAF1B2201}"/>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19" name="フローチャート: 判断 218">
          <a:extLst>
            <a:ext uri="{FF2B5EF4-FFF2-40B4-BE49-F238E27FC236}">
              <a16:creationId xmlns:a16="http://schemas.microsoft.com/office/drawing/2014/main" id="{D473AB5D-93C8-4C98-B32C-B198CD70F12C}"/>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0" name="フローチャート: 判断 219">
          <a:extLst>
            <a:ext uri="{FF2B5EF4-FFF2-40B4-BE49-F238E27FC236}">
              <a16:creationId xmlns:a16="http://schemas.microsoft.com/office/drawing/2014/main" id="{86AE2E5D-11E2-4493-88CA-E55E71D5D673}"/>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21" name="フローチャート: 判断 220">
          <a:extLst>
            <a:ext uri="{FF2B5EF4-FFF2-40B4-BE49-F238E27FC236}">
              <a16:creationId xmlns:a16="http://schemas.microsoft.com/office/drawing/2014/main" id="{4C6B4FAE-0853-432E-8F01-6D6E723759D5}"/>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22" name="フローチャート: 判断 221">
          <a:extLst>
            <a:ext uri="{FF2B5EF4-FFF2-40B4-BE49-F238E27FC236}">
              <a16:creationId xmlns:a16="http://schemas.microsoft.com/office/drawing/2014/main" id="{F7F80235-0AE7-4EBE-B8F2-272FEFD614A7}"/>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4CA10AA-DBD5-43F7-960E-95E6D2D722C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D062880-6B1C-452E-9C68-272C6711FA9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3CF82C2E-14AC-4CB4-BD12-34557852DB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7722CB8B-B131-4085-986C-EDA02CD6442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93A4698-D72B-495F-801F-412D45E35E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161290</xdr:rowOff>
    </xdr:from>
    <xdr:to>
      <xdr:col>50</xdr:col>
      <xdr:colOff>165100</xdr:colOff>
      <xdr:row>62</xdr:row>
      <xdr:rowOff>91440</xdr:rowOff>
    </xdr:to>
    <xdr:sp macro="" textlink="">
      <xdr:nvSpPr>
        <xdr:cNvPr id="228" name="楕円 227">
          <a:extLst>
            <a:ext uri="{FF2B5EF4-FFF2-40B4-BE49-F238E27FC236}">
              <a16:creationId xmlns:a16="http://schemas.microsoft.com/office/drawing/2014/main" id="{DE9B9794-AA7B-41FF-B5F3-4E820BCD2A97}"/>
            </a:ext>
          </a:extLst>
        </xdr:cNvPr>
        <xdr:cNvSpPr/>
      </xdr:nvSpPr>
      <xdr:spPr>
        <a:xfrm>
          <a:off x="95885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163830</xdr:rowOff>
    </xdr:from>
    <xdr:to>
      <xdr:col>46</xdr:col>
      <xdr:colOff>38100</xdr:colOff>
      <xdr:row>62</xdr:row>
      <xdr:rowOff>93980</xdr:rowOff>
    </xdr:to>
    <xdr:sp macro="" textlink="">
      <xdr:nvSpPr>
        <xdr:cNvPr id="229" name="楕円 228">
          <a:extLst>
            <a:ext uri="{FF2B5EF4-FFF2-40B4-BE49-F238E27FC236}">
              <a16:creationId xmlns:a16="http://schemas.microsoft.com/office/drawing/2014/main" id="{8D673FB0-432E-4855-ABAF-32E8EEB94283}"/>
            </a:ext>
          </a:extLst>
        </xdr:cNvPr>
        <xdr:cNvSpPr/>
      </xdr:nvSpPr>
      <xdr:spPr>
        <a:xfrm>
          <a:off x="8699500"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40640</xdr:rowOff>
    </xdr:from>
    <xdr:to>
      <xdr:col>50</xdr:col>
      <xdr:colOff>114300</xdr:colOff>
      <xdr:row>62</xdr:row>
      <xdr:rowOff>43180</xdr:rowOff>
    </xdr:to>
    <xdr:cxnSp macro="">
      <xdr:nvCxnSpPr>
        <xdr:cNvPr id="230" name="直線コネクタ 229">
          <a:extLst>
            <a:ext uri="{FF2B5EF4-FFF2-40B4-BE49-F238E27FC236}">
              <a16:creationId xmlns:a16="http://schemas.microsoft.com/office/drawing/2014/main" id="{45B07211-CF18-4AEA-8DB1-5BBBDBA2AD6D}"/>
            </a:ext>
          </a:extLst>
        </xdr:cNvPr>
        <xdr:cNvCxnSpPr/>
      </xdr:nvCxnSpPr>
      <xdr:spPr>
        <a:xfrm flipV="1">
          <a:off x="8750300" y="106705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153670</xdr:rowOff>
    </xdr:from>
    <xdr:to>
      <xdr:col>41</xdr:col>
      <xdr:colOff>101600</xdr:colOff>
      <xdr:row>62</xdr:row>
      <xdr:rowOff>83820</xdr:rowOff>
    </xdr:to>
    <xdr:sp macro="" textlink="">
      <xdr:nvSpPr>
        <xdr:cNvPr id="231" name="楕円 230">
          <a:extLst>
            <a:ext uri="{FF2B5EF4-FFF2-40B4-BE49-F238E27FC236}">
              <a16:creationId xmlns:a16="http://schemas.microsoft.com/office/drawing/2014/main" id="{79D62A1E-662D-4260-B834-CDB2B67E4F99}"/>
            </a:ext>
          </a:extLst>
        </xdr:cNvPr>
        <xdr:cNvSpPr/>
      </xdr:nvSpPr>
      <xdr:spPr>
        <a:xfrm>
          <a:off x="7810500" y="106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33020</xdr:rowOff>
    </xdr:from>
    <xdr:to>
      <xdr:col>45</xdr:col>
      <xdr:colOff>177800</xdr:colOff>
      <xdr:row>62</xdr:row>
      <xdr:rowOff>43180</xdr:rowOff>
    </xdr:to>
    <xdr:cxnSp macro="">
      <xdr:nvCxnSpPr>
        <xdr:cNvPr id="232" name="直線コネクタ 231">
          <a:extLst>
            <a:ext uri="{FF2B5EF4-FFF2-40B4-BE49-F238E27FC236}">
              <a16:creationId xmlns:a16="http://schemas.microsoft.com/office/drawing/2014/main" id="{0F7E1C35-02D7-44FB-9933-DC43D5FD8966}"/>
            </a:ext>
          </a:extLst>
        </xdr:cNvPr>
        <xdr:cNvCxnSpPr/>
      </xdr:nvCxnSpPr>
      <xdr:spPr>
        <a:xfrm>
          <a:off x="7861300" y="106629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33" name="n_1aveValue【体育館・プール】&#10;一人当たり面積">
          <a:extLst>
            <a:ext uri="{FF2B5EF4-FFF2-40B4-BE49-F238E27FC236}">
              <a16:creationId xmlns:a16="http://schemas.microsoft.com/office/drawing/2014/main" id="{22B61C13-F6DB-4568-809B-22E4D6718D7B}"/>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34" name="n_2aveValue【体育館・プール】&#10;一人当たり面積">
          <a:extLst>
            <a:ext uri="{FF2B5EF4-FFF2-40B4-BE49-F238E27FC236}">
              <a16:creationId xmlns:a16="http://schemas.microsoft.com/office/drawing/2014/main" id="{D99054ED-33EC-4590-A6DD-2F3E0F17109A}"/>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35" name="n_3aveValue【体育館・プール】&#10;一人当たり面積">
          <a:extLst>
            <a:ext uri="{FF2B5EF4-FFF2-40B4-BE49-F238E27FC236}">
              <a16:creationId xmlns:a16="http://schemas.microsoft.com/office/drawing/2014/main" id="{8435D48B-E1A4-463C-9456-D6FB1457DD9E}"/>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36" name="n_4aveValue【体育館・プール】&#10;一人当たり面積">
          <a:extLst>
            <a:ext uri="{FF2B5EF4-FFF2-40B4-BE49-F238E27FC236}">
              <a16:creationId xmlns:a16="http://schemas.microsoft.com/office/drawing/2014/main" id="{48A89410-A9D6-48B9-BCBD-6BE12B6105B5}"/>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107967</xdr:rowOff>
    </xdr:from>
    <xdr:ext cx="469744" cy="259045"/>
    <xdr:sp macro="" textlink="">
      <xdr:nvSpPr>
        <xdr:cNvPr id="237" name="n_1mainValue【体育館・プール】&#10;一人当たり面積">
          <a:extLst>
            <a:ext uri="{FF2B5EF4-FFF2-40B4-BE49-F238E27FC236}">
              <a16:creationId xmlns:a16="http://schemas.microsoft.com/office/drawing/2014/main" id="{BC77BB20-83BD-422C-8DA1-BB680B83FEDE}"/>
            </a:ext>
          </a:extLst>
        </xdr:cNvPr>
        <xdr:cNvSpPr txBox="1"/>
      </xdr:nvSpPr>
      <xdr:spPr>
        <a:xfrm>
          <a:off x="9391727" y="103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110507</xdr:rowOff>
    </xdr:from>
    <xdr:ext cx="469744" cy="259045"/>
    <xdr:sp macro="" textlink="">
      <xdr:nvSpPr>
        <xdr:cNvPr id="238" name="n_2mainValue【体育館・プール】&#10;一人当たり面積">
          <a:extLst>
            <a:ext uri="{FF2B5EF4-FFF2-40B4-BE49-F238E27FC236}">
              <a16:creationId xmlns:a16="http://schemas.microsoft.com/office/drawing/2014/main" id="{615D321E-FFFF-4D5D-A5D1-AF84631F4B1C}"/>
            </a:ext>
          </a:extLst>
        </xdr:cNvPr>
        <xdr:cNvSpPr txBox="1"/>
      </xdr:nvSpPr>
      <xdr:spPr>
        <a:xfrm>
          <a:off x="8515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100347</xdr:rowOff>
    </xdr:from>
    <xdr:ext cx="469744" cy="259045"/>
    <xdr:sp macro="" textlink="">
      <xdr:nvSpPr>
        <xdr:cNvPr id="239" name="n_3mainValue【体育館・プール】&#10;一人当たり面積">
          <a:extLst>
            <a:ext uri="{FF2B5EF4-FFF2-40B4-BE49-F238E27FC236}">
              <a16:creationId xmlns:a16="http://schemas.microsoft.com/office/drawing/2014/main" id="{D5539D75-B988-47A7-A2C2-AC6D0D4500A9}"/>
            </a:ext>
          </a:extLst>
        </xdr:cNvPr>
        <xdr:cNvSpPr txBox="1"/>
      </xdr:nvSpPr>
      <xdr:spPr>
        <a:xfrm>
          <a:off x="7626427" y="10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A7637522-A0F8-41E0-BA46-45F76A1B0E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3ED521CA-4CA9-4F29-B2E1-BC622D1CA1E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96C0BFF8-8F88-42FF-8503-37D332E4EA6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845B7179-5610-48D1-B6C6-4F4A676A15D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16F4AA95-6128-49E8-A53E-D53E4FAD76F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37772EAB-9130-4550-AE30-CA73E04F10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67F9A6D0-2F6A-4B69-B001-8314040316C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127B1502-E451-4124-BB3F-9D8E6A48C7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2DF3C515-08AC-4550-B743-BD81B52AB9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C6575E3C-7416-42F9-9D6C-74443C188B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66E55898-C60C-49A2-B527-2D54D2B2B7A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DB66BF59-EC28-4E7C-8B7D-F417E8F42D8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2" name="テキスト ボックス 251">
          <a:extLst>
            <a:ext uri="{FF2B5EF4-FFF2-40B4-BE49-F238E27FC236}">
              <a16:creationId xmlns:a16="http://schemas.microsoft.com/office/drawing/2014/main" id="{7381D1E0-7F20-45F4-B50B-66770F70E9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7997789E-2098-4858-BBF9-2AA0A192709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3837D37E-8778-4CEA-A26E-F9322559A3B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5E822919-81B5-4C23-9248-7AFB9D4F46C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F04C5370-D047-4D8B-B77D-3C906535795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37BFD8BB-CB9C-4A35-AF60-3108D14B8BC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87F0ED3F-04E7-41A0-9128-E4C7137C6DE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D0DF1042-7BE8-42F3-A531-948C3004541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E8AB6262-3A67-454C-9E6B-118D3470B7E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BCF76948-8BB8-4203-A771-E0558AB7158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2" name="テキスト ボックス 261">
          <a:extLst>
            <a:ext uri="{FF2B5EF4-FFF2-40B4-BE49-F238E27FC236}">
              <a16:creationId xmlns:a16="http://schemas.microsoft.com/office/drawing/2014/main" id="{9F501229-7B0F-4582-BF29-069858DB043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D44EA5FD-0691-49E0-B41A-25D4C905885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557DD832-19D5-47F1-83EE-123DEA2819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65" name="直線コネクタ 264">
          <a:extLst>
            <a:ext uri="{FF2B5EF4-FFF2-40B4-BE49-F238E27FC236}">
              <a16:creationId xmlns:a16="http://schemas.microsoft.com/office/drawing/2014/main" id="{331921B0-024D-4E22-8BA4-9779687A3602}"/>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11E36E18-598B-4700-96ED-C0DE21F2CED5}"/>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67" name="直線コネクタ 266">
          <a:extLst>
            <a:ext uri="{FF2B5EF4-FFF2-40B4-BE49-F238E27FC236}">
              <a16:creationId xmlns:a16="http://schemas.microsoft.com/office/drawing/2014/main" id="{2E7BFEA1-F6A7-432E-A2E5-6BC9474FA16A}"/>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68" name="【福祉施設】&#10;有形固定資産減価償却率最大値テキスト">
          <a:extLst>
            <a:ext uri="{FF2B5EF4-FFF2-40B4-BE49-F238E27FC236}">
              <a16:creationId xmlns:a16="http://schemas.microsoft.com/office/drawing/2014/main" id="{710BBA96-715C-4B49-9A81-C3AEE3505B15}"/>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69" name="直線コネクタ 268">
          <a:extLst>
            <a:ext uri="{FF2B5EF4-FFF2-40B4-BE49-F238E27FC236}">
              <a16:creationId xmlns:a16="http://schemas.microsoft.com/office/drawing/2014/main" id="{7C0C8C41-FFBF-4619-8CAA-27A626174C46}"/>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9C431FF4-69DD-4026-BB0A-3AD063A1F066}"/>
            </a:ext>
          </a:extLst>
        </xdr:cNvPr>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71" name="フローチャート: 判断 270">
          <a:extLst>
            <a:ext uri="{FF2B5EF4-FFF2-40B4-BE49-F238E27FC236}">
              <a16:creationId xmlns:a16="http://schemas.microsoft.com/office/drawing/2014/main" id="{43E3913E-BE2B-4599-9A51-E093B952E2A1}"/>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72" name="フローチャート: 判断 271">
          <a:extLst>
            <a:ext uri="{FF2B5EF4-FFF2-40B4-BE49-F238E27FC236}">
              <a16:creationId xmlns:a16="http://schemas.microsoft.com/office/drawing/2014/main" id="{E2663D87-3D3A-4D6F-9490-07301CD33C89}"/>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3" name="フローチャート: 判断 272">
          <a:extLst>
            <a:ext uri="{FF2B5EF4-FFF2-40B4-BE49-F238E27FC236}">
              <a16:creationId xmlns:a16="http://schemas.microsoft.com/office/drawing/2014/main" id="{D477D661-7147-4498-A8D7-3F0C5FF40BA9}"/>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4" name="フローチャート: 判断 273">
          <a:extLst>
            <a:ext uri="{FF2B5EF4-FFF2-40B4-BE49-F238E27FC236}">
              <a16:creationId xmlns:a16="http://schemas.microsoft.com/office/drawing/2014/main" id="{21356D7C-9D4A-4FAB-8AB1-31DC58F77C67}"/>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75" name="フローチャート: 判断 274">
          <a:extLst>
            <a:ext uri="{FF2B5EF4-FFF2-40B4-BE49-F238E27FC236}">
              <a16:creationId xmlns:a16="http://schemas.microsoft.com/office/drawing/2014/main" id="{A3E6F9D5-EFC2-445F-AD76-59B8ED56AB88}"/>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8C34AB9-8C46-4D4B-BFF6-71B5EE3594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6AF7D2CA-D26A-4E28-BC08-35D6A526DE5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41D13CA4-C540-4087-A363-CF799C44F94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6BBB82F-D842-4708-985F-CFE24009CF0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47AD3C30-61EE-4CEC-8345-57C7BB1555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145687</xdr:rowOff>
    </xdr:from>
    <xdr:to>
      <xdr:col>20</xdr:col>
      <xdr:colOff>38100</xdr:colOff>
      <xdr:row>81</xdr:row>
      <xdr:rowOff>75837</xdr:rowOff>
    </xdr:to>
    <xdr:sp macro="" textlink="">
      <xdr:nvSpPr>
        <xdr:cNvPr id="281" name="楕円 280">
          <a:extLst>
            <a:ext uri="{FF2B5EF4-FFF2-40B4-BE49-F238E27FC236}">
              <a16:creationId xmlns:a16="http://schemas.microsoft.com/office/drawing/2014/main" id="{11038B7E-F10B-4E19-A10B-B3494B170594}"/>
            </a:ext>
          </a:extLst>
        </xdr:cNvPr>
        <xdr:cNvSpPr/>
      </xdr:nvSpPr>
      <xdr:spPr>
        <a:xfrm>
          <a:off x="3746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91802</xdr:rowOff>
    </xdr:from>
    <xdr:to>
      <xdr:col>15</xdr:col>
      <xdr:colOff>101600</xdr:colOff>
      <xdr:row>81</xdr:row>
      <xdr:rowOff>21952</xdr:rowOff>
    </xdr:to>
    <xdr:sp macro="" textlink="">
      <xdr:nvSpPr>
        <xdr:cNvPr id="282" name="楕円 281">
          <a:extLst>
            <a:ext uri="{FF2B5EF4-FFF2-40B4-BE49-F238E27FC236}">
              <a16:creationId xmlns:a16="http://schemas.microsoft.com/office/drawing/2014/main" id="{097054DF-87BE-41F6-8DB1-58B27D9955A3}"/>
            </a:ext>
          </a:extLst>
        </xdr:cNvPr>
        <xdr:cNvSpPr/>
      </xdr:nvSpPr>
      <xdr:spPr>
        <a:xfrm>
          <a:off x="2857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142602</xdr:rowOff>
    </xdr:from>
    <xdr:to>
      <xdr:col>19</xdr:col>
      <xdr:colOff>177800</xdr:colOff>
      <xdr:row>81</xdr:row>
      <xdr:rowOff>25037</xdr:rowOff>
    </xdr:to>
    <xdr:cxnSp macro="">
      <xdr:nvCxnSpPr>
        <xdr:cNvPr id="283" name="直線コネクタ 282">
          <a:extLst>
            <a:ext uri="{FF2B5EF4-FFF2-40B4-BE49-F238E27FC236}">
              <a16:creationId xmlns:a16="http://schemas.microsoft.com/office/drawing/2014/main" id="{ED615EB4-1689-4BB8-94DD-97968E1DB2A0}"/>
            </a:ext>
          </a:extLst>
        </xdr:cNvPr>
        <xdr:cNvCxnSpPr/>
      </xdr:nvCxnSpPr>
      <xdr:spPr>
        <a:xfrm>
          <a:off x="2908300" y="13858602"/>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65677</xdr:rowOff>
    </xdr:from>
    <xdr:to>
      <xdr:col>10</xdr:col>
      <xdr:colOff>165100</xdr:colOff>
      <xdr:row>80</xdr:row>
      <xdr:rowOff>167277</xdr:rowOff>
    </xdr:to>
    <xdr:sp macro="" textlink="">
      <xdr:nvSpPr>
        <xdr:cNvPr id="284" name="楕円 283">
          <a:extLst>
            <a:ext uri="{FF2B5EF4-FFF2-40B4-BE49-F238E27FC236}">
              <a16:creationId xmlns:a16="http://schemas.microsoft.com/office/drawing/2014/main" id="{1C507E4B-9859-45A9-90BD-4FD13422B058}"/>
            </a:ext>
          </a:extLst>
        </xdr:cNvPr>
        <xdr:cNvSpPr/>
      </xdr:nvSpPr>
      <xdr:spPr>
        <a:xfrm>
          <a:off x="1968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116477</xdr:rowOff>
    </xdr:from>
    <xdr:to>
      <xdr:col>15</xdr:col>
      <xdr:colOff>50800</xdr:colOff>
      <xdr:row>80</xdr:row>
      <xdr:rowOff>142602</xdr:rowOff>
    </xdr:to>
    <xdr:cxnSp macro="">
      <xdr:nvCxnSpPr>
        <xdr:cNvPr id="285" name="直線コネクタ 284">
          <a:extLst>
            <a:ext uri="{FF2B5EF4-FFF2-40B4-BE49-F238E27FC236}">
              <a16:creationId xmlns:a16="http://schemas.microsoft.com/office/drawing/2014/main" id="{9EE304DD-0652-4C05-B3CE-7684B391EAB5}"/>
            </a:ext>
          </a:extLst>
        </xdr:cNvPr>
        <xdr:cNvCxnSpPr/>
      </xdr:nvCxnSpPr>
      <xdr:spPr>
        <a:xfrm>
          <a:off x="2019300" y="138324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286" name="n_1aveValue【福祉施設】&#10;有形固定資産減価償却率">
          <a:extLst>
            <a:ext uri="{FF2B5EF4-FFF2-40B4-BE49-F238E27FC236}">
              <a16:creationId xmlns:a16="http://schemas.microsoft.com/office/drawing/2014/main" id="{82734A69-06BC-46E7-A11C-E45746BF4E93}"/>
            </a:ext>
          </a:extLst>
        </xdr:cNvPr>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87" name="n_2aveValue【福祉施設】&#10;有形固定資産減価償却率">
          <a:extLst>
            <a:ext uri="{FF2B5EF4-FFF2-40B4-BE49-F238E27FC236}">
              <a16:creationId xmlns:a16="http://schemas.microsoft.com/office/drawing/2014/main" id="{FFC666A8-E4DB-45B0-9D77-2B3E52B80BEA}"/>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288" name="n_3aveValue【福祉施設】&#10;有形固定資産減価償却率">
          <a:extLst>
            <a:ext uri="{FF2B5EF4-FFF2-40B4-BE49-F238E27FC236}">
              <a16:creationId xmlns:a16="http://schemas.microsoft.com/office/drawing/2014/main" id="{F93D6A59-8039-4597-A451-49872496FC92}"/>
            </a:ext>
          </a:extLst>
        </xdr:cNvPr>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89" name="n_4aveValue【福祉施設】&#10;有形固定資産減価償却率">
          <a:extLst>
            <a:ext uri="{FF2B5EF4-FFF2-40B4-BE49-F238E27FC236}">
              <a16:creationId xmlns:a16="http://schemas.microsoft.com/office/drawing/2014/main" id="{C53CC77E-8478-4D47-BDEA-DB27D07E5D8F}"/>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92364</xdr:rowOff>
    </xdr:from>
    <xdr:ext cx="405111" cy="259045"/>
    <xdr:sp macro="" textlink="">
      <xdr:nvSpPr>
        <xdr:cNvPr id="290" name="n_1mainValue【福祉施設】&#10;有形固定資産減価償却率">
          <a:extLst>
            <a:ext uri="{FF2B5EF4-FFF2-40B4-BE49-F238E27FC236}">
              <a16:creationId xmlns:a16="http://schemas.microsoft.com/office/drawing/2014/main" id="{EF3D6D8F-CCBF-4053-8960-629AD09C98C7}"/>
            </a:ext>
          </a:extLst>
        </xdr:cNvPr>
        <xdr:cNvSpPr txBox="1"/>
      </xdr:nvSpPr>
      <xdr:spPr>
        <a:xfrm>
          <a:off x="3582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38479</xdr:rowOff>
    </xdr:from>
    <xdr:ext cx="405111" cy="259045"/>
    <xdr:sp macro="" textlink="">
      <xdr:nvSpPr>
        <xdr:cNvPr id="291" name="n_2mainValue【福祉施設】&#10;有形固定資産減価償却率">
          <a:extLst>
            <a:ext uri="{FF2B5EF4-FFF2-40B4-BE49-F238E27FC236}">
              <a16:creationId xmlns:a16="http://schemas.microsoft.com/office/drawing/2014/main" id="{EBEDCB76-A69F-4168-BD26-8685B1291368}"/>
            </a:ext>
          </a:extLst>
        </xdr:cNvPr>
        <xdr:cNvSpPr txBox="1"/>
      </xdr:nvSpPr>
      <xdr:spPr>
        <a:xfrm>
          <a:off x="27057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12354</xdr:rowOff>
    </xdr:from>
    <xdr:ext cx="405111" cy="259045"/>
    <xdr:sp macro="" textlink="">
      <xdr:nvSpPr>
        <xdr:cNvPr id="292" name="n_3mainValue【福祉施設】&#10;有形固定資産減価償却率">
          <a:extLst>
            <a:ext uri="{FF2B5EF4-FFF2-40B4-BE49-F238E27FC236}">
              <a16:creationId xmlns:a16="http://schemas.microsoft.com/office/drawing/2014/main" id="{AFDC868A-483D-4857-B32B-B73D24C9C1D7}"/>
            </a:ext>
          </a:extLst>
        </xdr:cNvPr>
        <xdr:cNvSpPr txBox="1"/>
      </xdr:nvSpPr>
      <xdr:spPr>
        <a:xfrm>
          <a:off x="1816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5F15BD77-2B0F-4A40-80A6-815F8F244D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46DD5D5C-E987-4C63-A517-48E5567B603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C720ABE5-DE16-4BEE-B973-0BCFEED0C43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E59F1161-6812-4BED-B473-C828791F4E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11436B1D-47BD-487F-A6A1-0C769433F41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DC19CA1-0201-4821-8877-12C1EAC693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4AF62EB4-9C2F-4140-BBAF-59E3BCDA094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64DB8490-A471-492A-A66E-A28B2F91D8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579DF9A5-F100-45E0-8C0A-B0C9CE2FD89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5D792AA1-C9D3-445C-9D47-0BC86C00123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53FB2512-BC79-404B-8622-396B5CBF382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0254D519-7D75-4519-91EB-EC2801BC332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0F1346CC-36EE-435F-8716-D421A29628E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id="{BE98076F-C5D1-45A6-B6D3-D2FDDF72643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4BAF1D73-7F57-4EC0-88D0-79401E5A077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EDA703B9-82CD-4CFF-901E-854EC6518B4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717B3C21-AD1F-4897-8E8D-DA06B57CE72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id="{E8E3281C-4B38-4074-AB54-BD9CAB173BB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0BAF76A3-13CD-40BC-9DCD-96522E5F7D1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id="{5F7F92CC-A5CE-4024-940F-C38B968D8DA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6AB1602A-4B48-4818-A7E3-45D4E812BEB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3ED4C227-422F-4041-BCA8-905A307131F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a:extLst>
            <a:ext uri="{FF2B5EF4-FFF2-40B4-BE49-F238E27FC236}">
              <a16:creationId xmlns:a16="http://schemas.microsoft.com/office/drawing/2014/main" id="{6CF1D453-1B01-4973-8BFD-6783F71B4C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16" name="直線コネクタ 315">
          <a:extLst>
            <a:ext uri="{FF2B5EF4-FFF2-40B4-BE49-F238E27FC236}">
              <a16:creationId xmlns:a16="http://schemas.microsoft.com/office/drawing/2014/main" id="{B169B198-8786-4B32-B50C-5C9BCFEA9D22}"/>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17" name="【福祉施設】&#10;一人当たり面積最小値テキスト">
          <a:extLst>
            <a:ext uri="{FF2B5EF4-FFF2-40B4-BE49-F238E27FC236}">
              <a16:creationId xmlns:a16="http://schemas.microsoft.com/office/drawing/2014/main" id="{6F0D50BF-59CC-473A-92E3-7ADF583A178E}"/>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18" name="直線コネクタ 317">
          <a:extLst>
            <a:ext uri="{FF2B5EF4-FFF2-40B4-BE49-F238E27FC236}">
              <a16:creationId xmlns:a16="http://schemas.microsoft.com/office/drawing/2014/main" id="{7786B640-CA58-4BF8-9D60-BFEF28F49211}"/>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19" name="【福祉施設】&#10;一人当たり面積最大値テキスト">
          <a:extLst>
            <a:ext uri="{FF2B5EF4-FFF2-40B4-BE49-F238E27FC236}">
              <a16:creationId xmlns:a16="http://schemas.microsoft.com/office/drawing/2014/main" id="{845567E4-C686-4F5F-A824-C2B677B4D4D5}"/>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0" name="直線コネクタ 319">
          <a:extLst>
            <a:ext uri="{FF2B5EF4-FFF2-40B4-BE49-F238E27FC236}">
              <a16:creationId xmlns:a16="http://schemas.microsoft.com/office/drawing/2014/main" id="{73F73FA9-426E-4546-87F6-07C635719483}"/>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21" name="【福祉施設】&#10;一人当たり面積平均値テキスト">
          <a:extLst>
            <a:ext uri="{FF2B5EF4-FFF2-40B4-BE49-F238E27FC236}">
              <a16:creationId xmlns:a16="http://schemas.microsoft.com/office/drawing/2014/main" id="{AB609211-F7CB-471C-8087-B3C8529B8B8A}"/>
            </a:ext>
          </a:extLst>
        </xdr:cNvPr>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22" name="フローチャート: 判断 321">
          <a:extLst>
            <a:ext uri="{FF2B5EF4-FFF2-40B4-BE49-F238E27FC236}">
              <a16:creationId xmlns:a16="http://schemas.microsoft.com/office/drawing/2014/main" id="{02ECFBC4-419E-4F0C-B339-CEFC003426A7}"/>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23" name="フローチャート: 判断 322">
          <a:extLst>
            <a:ext uri="{FF2B5EF4-FFF2-40B4-BE49-F238E27FC236}">
              <a16:creationId xmlns:a16="http://schemas.microsoft.com/office/drawing/2014/main" id="{43FBCD0F-38F8-484C-A1ED-4EE5513DD871}"/>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24" name="フローチャート: 判断 323">
          <a:extLst>
            <a:ext uri="{FF2B5EF4-FFF2-40B4-BE49-F238E27FC236}">
              <a16:creationId xmlns:a16="http://schemas.microsoft.com/office/drawing/2014/main" id="{31F8D3BB-6DBD-4970-A6C9-DA2CC48B3746}"/>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25" name="フローチャート: 判断 324">
          <a:extLst>
            <a:ext uri="{FF2B5EF4-FFF2-40B4-BE49-F238E27FC236}">
              <a16:creationId xmlns:a16="http://schemas.microsoft.com/office/drawing/2014/main" id="{96C7D1F7-20B3-4FE9-9459-457E796276BB}"/>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26" name="フローチャート: 判断 325">
          <a:extLst>
            <a:ext uri="{FF2B5EF4-FFF2-40B4-BE49-F238E27FC236}">
              <a16:creationId xmlns:a16="http://schemas.microsoft.com/office/drawing/2014/main" id="{2E905D5A-9F2D-4920-AE36-E8014A7497CD}"/>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B5DDC11E-68CD-4BEF-872B-01741CC669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C55C8CD9-4E2F-4FD2-9DD1-49E8C99C9F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6798AFC8-75E8-4CE7-A3C6-197FBE1BBAA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AFE7BDE-BE26-419C-A8D1-673A9609AC0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4FC6EC0-7269-4D17-A642-FFC7234568A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59689</xdr:rowOff>
    </xdr:from>
    <xdr:to>
      <xdr:col>50</xdr:col>
      <xdr:colOff>165100</xdr:colOff>
      <xdr:row>85</xdr:row>
      <xdr:rowOff>161289</xdr:rowOff>
    </xdr:to>
    <xdr:sp macro="" textlink="">
      <xdr:nvSpPr>
        <xdr:cNvPr id="332" name="楕円 331">
          <a:extLst>
            <a:ext uri="{FF2B5EF4-FFF2-40B4-BE49-F238E27FC236}">
              <a16:creationId xmlns:a16="http://schemas.microsoft.com/office/drawing/2014/main" id="{F8A84E16-2939-4E99-812B-2352F5162F2D}"/>
            </a:ext>
          </a:extLst>
        </xdr:cNvPr>
        <xdr:cNvSpPr/>
      </xdr:nvSpPr>
      <xdr:spPr>
        <a:xfrm>
          <a:off x="9588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59689</xdr:rowOff>
    </xdr:from>
    <xdr:to>
      <xdr:col>46</xdr:col>
      <xdr:colOff>38100</xdr:colOff>
      <xdr:row>85</xdr:row>
      <xdr:rowOff>161289</xdr:rowOff>
    </xdr:to>
    <xdr:sp macro="" textlink="">
      <xdr:nvSpPr>
        <xdr:cNvPr id="333" name="楕円 332">
          <a:extLst>
            <a:ext uri="{FF2B5EF4-FFF2-40B4-BE49-F238E27FC236}">
              <a16:creationId xmlns:a16="http://schemas.microsoft.com/office/drawing/2014/main" id="{C8C71980-9DEC-4E1D-8E41-E4A12BDC6F4C}"/>
            </a:ext>
          </a:extLst>
        </xdr:cNvPr>
        <xdr:cNvSpPr/>
      </xdr:nvSpPr>
      <xdr:spPr>
        <a:xfrm>
          <a:off x="8699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110489</xdr:rowOff>
    </xdr:from>
    <xdr:to>
      <xdr:col>50</xdr:col>
      <xdr:colOff>114300</xdr:colOff>
      <xdr:row>85</xdr:row>
      <xdr:rowOff>110489</xdr:rowOff>
    </xdr:to>
    <xdr:cxnSp macro="">
      <xdr:nvCxnSpPr>
        <xdr:cNvPr id="334" name="直線コネクタ 333">
          <a:extLst>
            <a:ext uri="{FF2B5EF4-FFF2-40B4-BE49-F238E27FC236}">
              <a16:creationId xmlns:a16="http://schemas.microsoft.com/office/drawing/2014/main" id="{99DA0493-8CCA-4D40-BB8F-80343B7DD685}"/>
            </a:ext>
          </a:extLst>
        </xdr:cNvPr>
        <xdr:cNvCxnSpPr/>
      </xdr:nvCxnSpPr>
      <xdr:spPr>
        <a:xfrm>
          <a:off x="8750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xdr:rowOff>
    </xdr:from>
    <xdr:to>
      <xdr:col>41</xdr:col>
      <xdr:colOff>101600</xdr:colOff>
      <xdr:row>85</xdr:row>
      <xdr:rowOff>115570</xdr:rowOff>
    </xdr:to>
    <xdr:sp macro="" textlink="">
      <xdr:nvSpPr>
        <xdr:cNvPr id="335" name="楕円 334">
          <a:extLst>
            <a:ext uri="{FF2B5EF4-FFF2-40B4-BE49-F238E27FC236}">
              <a16:creationId xmlns:a16="http://schemas.microsoft.com/office/drawing/2014/main" id="{FE3E1577-D15F-44BC-885E-9B7B16840172}"/>
            </a:ext>
          </a:extLst>
        </xdr:cNvPr>
        <xdr:cNvSpPr/>
      </xdr:nvSpPr>
      <xdr:spPr>
        <a:xfrm>
          <a:off x="7810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64770</xdr:rowOff>
    </xdr:from>
    <xdr:to>
      <xdr:col>45</xdr:col>
      <xdr:colOff>177800</xdr:colOff>
      <xdr:row>85</xdr:row>
      <xdr:rowOff>110489</xdr:rowOff>
    </xdr:to>
    <xdr:cxnSp macro="">
      <xdr:nvCxnSpPr>
        <xdr:cNvPr id="336" name="直線コネクタ 335">
          <a:extLst>
            <a:ext uri="{FF2B5EF4-FFF2-40B4-BE49-F238E27FC236}">
              <a16:creationId xmlns:a16="http://schemas.microsoft.com/office/drawing/2014/main" id="{B5A632B1-296C-49BF-8CEA-1F86B0AF880E}"/>
            </a:ext>
          </a:extLst>
        </xdr:cNvPr>
        <xdr:cNvCxnSpPr/>
      </xdr:nvCxnSpPr>
      <xdr:spPr>
        <a:xfrm>
          <a:off x="7861300" y="14638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37" name="n_1aveValue【福祉施設】&#10;一人当たり面積">
          <a:extLst>
            <a:ext uri="{FF2B5EF4-FFF2-40B4-BE49-F238E27FC236}">
              <a16:creationId xmlns:a16="http://schemas.microsoft.com/office/drawing/2014/main" id="{5B4A7184-7CA2-4E49-82A2-4DC2C2E93C1C}"/>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38" name="n_2aveValue【福祉施設】&#10;一人当たり面積">
          <a:extLst>
            <a:ext uri="{FF2B5EF4-FFF2-40B4-BE49-F238E27FC236}">
              <a16:creationId xmlns:a16="http://schemas.microsoft.com/office/drawing/2014/main" id="{4082F1EC-35D1-4FA8-A23E-103DB5EDC0F8}"/>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39" name="n_3aveValue【福祉施設】&#10;一人当たり面積">
          <a:extLst>
            <a:ext uri="{FF2B5EF4-FFF2-40B4-BE49-F238E27FC236}">
              <a16:creationId xmlns:a16="http://schemas.microsoft.com/office/drawing/2014/main" id="{65A41E77-2B4D-4E27-9C44-11CE271B2411}"/>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40" name="n_4aveValue【福祉施設】&#10;一人当たり面積">
          <a:extLst>
            <a:ext uri="{FF2B5EF4-FFF2-40B4-BE49-F238E27FC236}">
              <a16:creationId xmlns:a16="http://schemas.microsoft.com/office/drawing/2014/main" id="{1169AD41-C774-42B9-BAF9-521B398404C9}"/>
            </a:ext>
          </a:extLst>
        </xdr:cNvPr>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152416</xdr:rowOff>
    </xdr:from>
    <xdr:ext cx="469744" cy="259045"/>
    <xdr:sp macro="" textlink="">
      <xdr:nvSpPr>
        <xdr:cNvPr id="341" name="n_1mainValue【福祉施設】&#10;一人当たり面積">
          <a:extLst>
            <a:ext uri="{FF2B5EF4-FFF2-40B4-BE49-F238E27FC236}">
              <a16:creationId xmlns:a16="http://schemas.microsoft.com/office/drawing/2014/main" id="{FD840FBF-EDAA-46BC-AFE2-1056C3231E8E}"/>
            </a:ext>
          </a:extLst>
        </xdr:cNvPr>
        <xdr:cNvSpPr txBox="1"/>
      </xdr:nvSpPr>
      <xdr:spPr>
        <a:xfrm>
          <a:off x="9391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152416</xdr:rowOff>
    </xdr:from>
    <xdr:ext cx="469744" cy="259045"/>
    <xdr:sp macro="" textlink="">
      <xdr:nvSpPr>
        <xdr:cNvPr id="342" name="n_2mainValue【福祉施設】&#10;一人当たり面積">
          <a:extLst>
            <a:ext uri="{FF2B5EF4-FFF2-40B4-BE49-F238E27FC236}">
              <a16:creationId xmlns:a16="http://schemas.microsoft.com/office/drawing/2014/main" id="{BC0C7BA1-2BD4-4027-B16D-69EEBDC6B587}"/>
            </a:ext>
          </a:extLst>
        </xdr:cNvPr>
        <xdr:cNvSpPr txBox="1"/>
      </xdr:nvSpPr>
      <xdr:spPr>
        <a:xfrm>
          <a:off x="8515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106697</xdr:rowOff>
    </xdr:from>
    <xdr:ext cx="469744" cy="259045"/>
    <xdr:sp macro="" textlink="">
      <xdr:nvSpPr>
        <xdr:cNvPr id="343" name="n_3mainValue【福祉施設】&#10;一人当たり面積">
          <a:extLst>
            <a:ext uri="{FF2B5EF4-FFF2-40B4-BE49-F238E27FC236}">
              <a16:creationId xmlns:a16="http://schemas.microsoft.com/office/drawing/2014/main" id="{EBF9795B-185F-4BF7-83A5-F99319AE23E0}"/>
            </a:ext>
          </a:extLst>
        </xdr:cNvPr>
        <xdr:cNvSpPr txBox="1"/>
      </xdr:nvSpPr>
      <xdr:spPr>
        <a:xfrm>
          <a:off x="7626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1CAE1D87-6D1B-49B3-801A-75408F9B8FD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781BCCE0-E9D8-4A0F-A023-E0846DE159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CF92A522-35F7-43A4-AACD-2A402A1D9D5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57267798-231D-4E58-BAEA-D883F234CE1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62409D84-FF5D-4837-AABA-CAF138908B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E0A13BCF-C648-46B7-831D-A5A2F24A42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15AEC50B-8EE1-4F7E-896F-866DC9A1DF9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05F8D19D-9ED3-48D9-8DF9-90B41F5CAAF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4CDFE1B2-8997-4CB9-86B2-CA5A40AE3B9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id="{26C35E47-B747-4D07-98EC-C510BCC792A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4" name="テキスト ボックス 353">
          <a:extLst>
            <a:ext uri="{FF2B5EF4-FFF2-40B4-BE49-F238E27FC236}">
              <a16:creationId xmlns:a16="http://schemas.microsoft.com/office/drawing/2014/main" id="{122A944F-27BF-49FC-8A26-672F47FE4E5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5" name="直線コネクタ 354">
          <a:extLst>
            <a:ext uri="{FF2B5EF4-FFF2-40B4-BE49-F238E27FC236}">
              <a16:creationId xmlns:a16="http://schemas.microsoft.com/office/drawing/2014/main" id="{2A96963C-087B-42BF-AE83-AE55CA2A3D7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6" name="テキスト ボックス 355">
          <a:extLst>
            <a:ext uri="{FF2B5EF4-FFF2-40B4-BE49-F238E27FC236}">
              <a16:creationId xmlns:a16="http://schemas.microsoft.com/office/drawing/2014/main" id="{88430216-29BF-47F0-ABBA-4790B366EEC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7" name="直線コネクタ 356">
          <a:extLst>
            <a:ext uri="{FF2B5EF4-FFF2-40B4-BE49-F238E27FC236}">
              <a16:creationId xmlns:a16="http://schemas.microsoft.com/office/drawing/2014/main" id="{A8E99ABE-1E80-4584-8EB0-A5B76B6EC31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8" name="テキスト ボックス 357">
          <a:extLst>
            <a:ext uri="{FF2B5EF4-FFF2-40B4-BE49-F238E27FC236}">
              <a16:creationId xmlns:a16="http://schemas.microsoft.com/office/drawing/2014/main" id="{3FE56511-7062-48C2-A459-0D68F977619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9" name="直線コネクタ 358">
          <a:extLst>
            <a:ext uri="{FF2B5EF4-FFF2-40B4-BE49-F238E27FC236}">
              <a16:creationId xmlns:a16="http://schemas.microsoft.com/office/drawing/2014/main" id="{5078E3F1-9424-4B6C-9506-741369D7171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0" name="テキスト ボックス 359">
          <a:extLst>
            <a:ext uri="{FF2B5EF4-FFF2-40B4-BE49-F238E27FC236}">
              <a16:creationId xmlns:a16="http://schemas.microsoft.com/office/drawing/2014/main" id="{8043DA77-FDDB-4171-8020-1820677BA46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1" name="直線コネクタ 360">
          <a:extLst>
            <a:ext uri="{FF2B5EF4-FFF2-40B4-BE49-F238E27FC236}">
              <a16:creationId xmlns:a16="http://schemas.microsoft.com/office/drawing/2014/main" id="{86F660BD-308B-425F-BD2F-3447518CAD9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2" name="テキスト ボックス 361">
          <a:extLst>
            <a:ext uri="{FF2B5EF4-FFF2-40B4-BE49-F238E27FC236}">
              <a16:creationId xmlns:a16="http://schemas.microsoft.com/office/drawing/2014/main" id="{B4CF71E6-AF10-473C-A9BC-F009D371F6E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3" name="直線コネクタ 362">
          <a:extLst>
            <a:ext uri="{FF2B5EF4-FFF2-40B4-BE49-F238E27FC236}">
              <a16:creationId xmlns:a16="http://schemas.microsoft.com/office/drawing/2014/main" id="{48DD3880-2647-498F-85F3-2995D30DF70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4" name="テキスト ボックス 363">
          <a:extLst>
            <a:ext uri="{FF2B5EF4-FFF2-40B4-BE49-F238E27FC236}">
              <a16:creationId xmlns:a16="http://schemas.microsoft.com/office/drawing/2014/main" id="{685F2025-45D7-4F3A-A2BD-177D9EFDDD4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5" name="直線コネクタ 364">
          <a:extLst>
            <a:ext uri="{FF2B5EF4-FFF2-40B4-BE49-F238E27FC236}">
              <a16:creationId xmlns:a16="http://schemas.microsoft.com/office/drawing/2014/main" id="{3835C8B2-B17D-4E47-81EA-F51FCC55F42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6" name="テキスト ボックス 365">
          <a:extLst>
            <a:ext uri="{FF2B5EF4-FFF2-40B4-BE49-F238E27FC236}">
              <a16:creationId xmlns:a16="http://schemas.microsoft.com/office/drawing/2014/main" id="{E4DF69FF-846F-4C81-B985-EA63C5EE7A9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C7013C96-53E0-4EBE-A72A-5E35ABC6E00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a:extLst>
            <a:ext uri="{FF2B5EF4-FFF2-40B4-BE49-F238E27FC236}">
              <a16:creationId xmlns:a16="http://schemas.microsoft.com/office/drawing/2014/main" id="{944A7A00-BC62-40E6-A242-ABF48B2A27D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69" name="直線コネクタ 368">
          <a:extLst>
            <a:ext uri="{FF2B5EF4-FFF2-40B4-BE49-F238E27FC236}">
              <a16:creationId xmlns:a16="http://schemas.microsoft.com/office/drawing/2014/main" id="{EEA3DED6-65C7-415E-ADB6-6AFD947834CC}"/>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0" name="【市民会館】&#10;有形固定資産減価償却率最小値テキスト">
          <a:extLst>
            <a:ext uri="{FF2B5EF4-FFF2-40B4-BE49-F238E27FC236}">
              <a16:creationId xmlns:a16="http://schemas.microsoft.com/office/drawing/2014/main" id="{0710CAB1-F34C-4F7E-BE91-E48D08D02EC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1" name="直線コネクタ 370">
          <a:extLst>
            <a:ext uri="{FF2B5EF4-FFF2-40B4-BE49-F238E27FC236}">
              <a16:creationId xmlns:a16="http://schemas.microsoft.com/office/drawing/2014/main" id="{08876406-EBD3-445C-8C30-6926A6C6C9F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72" name="【市民会館】&#10;有形固定資産減価償却率最大値テキスト">
          <a:extLst>
            <a:ext uri="{FF2B5EF4-FFF2-40B4-BE49-F238E27FC236}">
              <a16:creationId xmlns:a16="http://schemas.microsoft.com/office/drawing/2014/main" id="{530EAB4E-21C8-4803-956C-CFD32733E339}"/>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73" name="直線コネクタ 372">
          <a:extLst>
            <a:ext uri="{FF2B5EF4-FFF2-40B4-BE49-F238E27FC236}">
              <a16:creationId xmlns:a16="http://schemas.microsoft.com/office/drawing/2014/main" id="{B8B145D5-E604-4D2E-8AD5-22485D50C423}"/>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74" name="【市民会館】&#10;有形固定資産減価償却率平均値テキスト">
          <a:extLst>
            <a:ext uri="{FF2B5EF4-FFF2-40B4-BE49-F238E27FC236}">
              <a16:creationId xmlns:a16="http://schemas.microsoft.com/office/drawing/2014/main" id="{6F1E2F87-09A1-4D29-BF49-0283BE3C38E0}"/>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75" name="フローチャート: 判断 374">
          <a:extLst>
            <a:ext uri="{FF2B5EF4-FFF2-40B4-BE49-F238E27FC236}">
              <a16:creationId xmlns:a16="http://schemas.microsoft.com/office/drawing/2014/main" id="{65CECCFE-F0A8-4A53-9091-00CE8258DFB2}"/>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76" name="フローチャート: 判断 375">
          <a:extLst>
            <a:ext uri="{FF2B5EF4-FFF2-40B4-BE49-F238E27FC236}">
              <a16:creationId xmlns:a16="http://schemas.microsoft.com/office/drawing/2014/main" id="{D4F25BEB-C1BE-4E4B-B0A3-E26A0F49CA93}"/>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77" name="フローチャート: 判断 376">
          <a:extLst>
            <a:ext uri="{FF2B5EF4-FFF2-40B4-BE49-F238E27FC236}">
              <a16:creationId xmlns:a16="http://schemas.microsoft.com/office/drawing/2014/main" id="{C64DC29A-211F-4EA9-87C9-451A36782914}"/>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78" name="フローチャート: 判断 377">
          <a:extLst>
            <a:ext uri="{FF2B5EF4-FFF2-40B4-BE49-F238E27FC236}">
              <a16:creationId xmlns:a16="http://schemas.microsoft.com/office/drawing/2014/main" id="{68EC819E-918A-4C10-8574-4FCCD24E9793}"/>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79" name="フローチャート: 判断 378">
          <a:extLst>
            <a:ext uri="{FF2B5EF4-FFF2-40B4-BE49-F238E27FC236}">
              <a16:creationId xmlns:a16="http://schemas.microsoft.com/office/drawing/2014/main" id="{F3F8C7BB-420A-4A77-BC1C-90C4D9896226}"/>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E44E8060-571B-4E43-B8C1-902087DF5A7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2180AA0C-7410-4D9F-A561-EB0517B8E9F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F4B5E5F5-09E1-46B9-8C65-B63C5EDBB64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548E7F8C-4428-4864-A9A0-64FFF100769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AF03E32F-D71B-4C11-BDBA-F0EB98BF121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170724</xdr:rowOff>
    </xdr:from>
    <xdr:to>
      <xdr:col>20</xdr:col>
      <xdr:colOff>38100</xdr:colOff>
      <xdr:row>105</xdr:row>
      <xdr:rowOff>100874</xdr:rowOff>
    </xdr:to>
    <xdr:sp macro="" textlink="">
      <xdr:nvSpPr>
        <xdr:cNvPr id="385" name="楕円 384">
          <a:extLst>
            <a:ext uri="{FF2B5EF4-FFF2-40B4-BE49-F238E27FC236}">
              <a16:creationId xmlns:a16="http://schemas.microsoft.com/office/drawing/2014/main" id="{85845A1F-314D-407B-852E-D8CAB07F679A}"/>
            </a:ext>
          </a:extLst>
        </xdr:cNvPr>
        <xdr:cNvSpPr/>
      </xdr:nvSpPr>
      <xdr:spPr>
        <a:xfrm>
          <a:off x="3746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139700</xdr:rowOff>
    </xdr:from>
    <xdr:to>
      <xdr:col>15</xdr:col>
      <xdr:colOff>101600</xdr:colOff>
      <xdr:row>105</xdr:row>
      <xdr:rowOff>69850</xdr:rowOff>
    </xdr:to>
    <xdr:sp macro="" textlink="">
      <xdr:nvSpPr>
        <xdr:cNvPr id="386" name="楕円 385">
          <a:extLst>
            <a:ext uri="{FF2B5EF4-FFF2-40B4-BE49-F238E27FC236}">
              <a16:creationId xmlns:a16="http://schemas.microsoft.com/office/drawing/2014/main" id="{68F77DAF-7C7B-4AC4-8134-27CAD6CD9678}"/>
            </a:ext>
          </a:extLst>
        </xdr:cNvPr>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50074</xdr:rowOff>
    </xdr:to>
    <xdr:cxnSp macro="">
      <xdr:nvCxnSpPr>
        <xdr:cNvPr id="387" name="直線コネクタ 386">
          <a:extLst>
            <a:ext uri="{FF2B5EF4-FFF2-40B4-BE49-F238E27FC236}">
              <a16:creationId xmlns:a16="http://schemas.microsoft.com/office/drawing/2014/main" id="{595B4A93-63FF-45FF-99E4-80CD0270F71F}"/>
            </a:ext>
          </a:extLst>
        </xdr:cNvPr>
        <xdr:cNvCxnSpPr/>
      </xdr:nvCxnSpPr>
      <xdr:spPr>
        <a:xfrm>
          <a:off x="2908300" y="180213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125005</xdr:rowOff>
    </xdr:from>
    <xdr:to>
      <xdr:col>10</xdr:col>
      <xdr:colOff>165100</xdr:colOff>
      <xdr:row>105</xdr:row>
      <xdr:rowOff>55155</xdr:rowOff>
    </xdr:to>
    <xdr:sp macro="" textlink="">
      <xdr:nvSpPr>
        <xdr:cNvPr id="388" name="楕円 387">
          <a:extLst>
            <a:ext uri="{FF2B5EF4-FFF2-40B4-BE49-F238E27FC236}">
              <a16:creationId xmlns:a16="http://schemas.microsoft.com/office/drawing/2014/main" id="{C29613D6-381F-4F48-98C7-7A91E9A6C028}"/>
            </a:ext>
          </a:extLst>
        </xdr:cNvPr>
        <xdr:cNvSpPr/>
      </xdr:nvSpPr>
      <xdr:spPr>
        <a:xfrm>
          <a:off x="1968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4355</xdr:rowOff>
    </xdr:from>
    <xdr:to>
      <xdr:col>15</xdr:col>
      <xdr:colOff>50800</xdr:colOff>
      <xdr:row>105</xdr:row>
      <xdr:rowOff>19050</xdr:rowOff>
    </xdr:to>
    <xdr:cxnSp macro="">
      <xdr:nvCxnSpPr>
        <xdr:cNvPr id="389" name="直線コネクタ 388">
          <a:extLst>
            <a:ext uri="{FF2B5EF4-FFF2-40B4-BE49-F238E27FC236}">
              <a16:creationId xmlns:a16="http://schemas.microsoft.com/office/drawing/2014/main" id="{C948E1EF-03D1-43C5-82CF-CDD1C11278BB}"/>
            </a:ext>
          </a:extLst>
        </xdr:cNvPr>
        <xdr:cNvCxnSpPr/>
      </xdr:nvCxnSpPr>
      <xdr:spPr>
        <a:xfrm>
          <a:off x="2019300" y="1800660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90" name="n_1aveValue【市民会館】&#10;有形固定資産減価償却率">
          <a:extLst>
            <a:ext uri="{FF2B5EF4-FFF2-40B4-BE49-F238E27FC236}">
              <a16:creationId xmlns:a16="http://schemas.microsoft.com/office/drawing/2014/main" id="{D1EA2167-E2AE-426C-A7B2-394B22C0AF39}"/>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91" name="n_2aveValue【市民会館】&#10;有形固定資産減価償却率">
          <a:extLst>
            <a:ext uri="{FF2B5EF4-FFF2-40B4-BE49-F238E27FC236}">
              <a16:creationId xmlns:a16="http://schemas.microsoft.com/office/drawing/2014/main" id="{8831FC9C-3F1E-493D-9933-A6DFF10D76A4}"/>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392" name="n_3aveValue【市民会館】&#10;有形固定資産減価償却率">
          <a:extLst>
            <a:ext uri="{FF2B5EF4-FFF2-40B4-BE49-F238E27FC236}">
              <a16:creationId xmlns:a16="http://schemas.microsoft.com/office/drawing/2014/main" id="{4CA353E0-E7EA-4174-81E7-35B031AB114C}"/>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393" name="n_4aveValue【市民会館】&#10;有形固定資産減価償却率">
          <a:extLst>
            <a:ext uri="{FF2B5EF4-FFF2-40B4-BE49-F238E27FC236}">
              <a16:creationId xmlns:a16="http://schemas.microsoft.com/office/drawing/2014/main" id="{8CE2870E-7FC3-4862-9555-DB70D48F9723}"/>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92001</xdr:rowOff>
    </xdr:from>
    <xdr:ext cx="405111" cy="259045"/>
    <xdr:sp macro="" textlink="">
      <xdr:nvSpPr>
        <xdr:cNvPr id="394" name="n_1mainValue【市民会館】&#10;有形固定資産減価償却率">
          <a:extLst>
            <a:ext uri="{FF2B5EF4-FFF2-40B4-BE49-F238E27FC236}">
              <a16:creationId xmlns:a16="http://schemas.microsoft.com/office/drawing/2014/main" id="{27559CB1-7F92-418E-99C9-8BE2532A8766}"/>
            </a:ext>
          </a:extLst>
        </xdr:cNvPr>
        <xdr:cNvSpPr txBox="1"/>
      </xdr:nvSpPr>
      <xdr:spPr>
        <a:xfrm>
          <a:off x="35820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60977</xdr:rowOff>
    </xdr:from>
    <xdr:ext cx="405111" cy="259045"/>
    <xdr:sp macro="" textlink="">
      <xdr:nvSpPr>
        <xdr:cNvPr id="395" name="n_2mainValue【市民会館】&#10;有形固定資産減価償却率">
          <a:extLst>
            <a:ext uri="{FF2B5EF4-FFF2-40B4-BE49-F238E27FC236}">
              <a16:creationId xmlns:a16="http://schemas.microsoft.com/office/drawing/2014/main" id="{747BE1E6-928F-44DD-BB3F-925DFA80DC73}"/>
            </a:ext>
          </a:extLst>
        </xdr:cNvPr>
        <xdr:cNvSpPr txBox="1"/>
      </xdr:nvSpPr>
      <xdr:spPr>
        <a:xfrm>
          <a:off x="2705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46282</xdr:rowOff>
    </xdr:from>
    <xdr:ext cx="405111" cy="259045"/>
    <xdr:sp macro="" textlink="">
      <xdr:nvSpPr>
        <xdr:cNvPr id="396" name="n_3mainValue【市民会館】&#10;有形固定資産減価償却率">
          <a:extLst>
            <a:ext uri="{FF2B5EF4-FFF2-40B4-BE49-F238E27FC236}">
              <a16:creationId xmlns:a16="http://schemas.microsoft.com/office/drawing/2014/main" id="{FE6264C5-7338-468D-9024-3F7EA3B833DD}"/>
            </a:ext>
          </a:extLst>
        </xdr:cNvPr>
        <xdr:cNvSpPr txBox="1"/>
      </xdr:nvSpPr>
      <xdr:spPr>
        <a:xfrm>
          <a:off x="1816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a:extLst>
            <a:ext uri="{FF2B5EF4-FFF2-40B4-BE49-F238E27FC236}">
              <a16:creationId xmlns:a16="http://schemas.microsoft.com/office/drawing/2014/main" id="{BECBA2AC-D6BE-4320-BCFE-5F843D5B6B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a:extLst>
            <a:ext uri="{FF2B5EF4-FFF2-40B4-BE49-F238E27FC236}">
              <a16:creationId xmlns:a16="http://schemas.microsoft.com/office/drawing/2014/main" id="{D9FCA123-97EB-4DCD-8140-43FBF66653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a:extLst>
            <a:ext uri="{FF2B5EF4-FFF2-40B4-BE49-F238E27FC236}">
              <a16:creationId xmlns:a16="http://schemas.microsoft.com/office/drawing/2014/main" id="{E9819A40-061E-47D0-8BF9-6322C72FAF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a:extLst>
            <a:ext uri="{FF2B5EF4-FFF2-40B4-BE49-F238E27FC236}">
              <a16:creationId xmlns:a16="http://schemas.microsoft.com/office/drawing/2014/main" id="{138B0FB0-E72A-4C2F-BF0F-00F2F8594C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a:extLst>
            <a:ext uri="{FF2B5EF4-FFF2-40B4-BE49-F238E27FC236}">
              <a16:creationId xmlns:a16="http://schemas.microsoft.com/office/drawing/2014/main" id="{3F5BA151-CFBA-4223-BA66-3C061431C1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a:extLst>
            <a:ext uri="{FF2B5EF4-FFF2-40B4-BE49-F238E27FC236}">
              <a16:creationId xmlns:a16="http://schemas.microsoft.com/office/drawing/2014/main" id="{4D76F28D-F626-4981-9200-A2E90C06681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a:extLst>
            <a:ext uri="{FF2B5EF4-FFF2-40B4-BE49-F238E27FC236}">
              <a16:creationId xmlns:a16="http://schemas.microsoft.com/office/drawing/2014/main" id="{C214BCC0-B6C0-41C1-BD6B-114F281BE3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a:extLst>
            <a:ext uri="{FF2B5EF4-FFF2-40B4-BE49-F238E27FC236}">
              <a16:creationId xmlns:a16="http://schemas.microsoft.com/office/drawing/2014/main" id="{1AEE8861-D2D6-4340-AC01-27E5924956E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a:extLst>
            <a:ext uri="{FF2B5EF4-FFF2-40B4-BE49-F238E27FC236}">
              <a16:creationId xmlns:a16="http://schemas.microsoft.com/office/drawing/2014/main" id="{325D5E53-9CAC-4EB6-B0AC-1F939F5DA57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a:extLst>
            <a:ext uri="{FF2B5EF4-FFF2-40B4-BE49-F238E27FC236}">
              <a16:creationId xmlns:a16="http://schemas.microsoft.com/office/drawing/2014/main" id="{2A50C665-4923-4727-81DD-6EEADD09086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7" name="直線コネクタ 406">
          <a:extLst>
            <a:ext uri="{FF2B5EF4-FFF2-40B4-BE49-F238E27FC236}">
              <a16:creationId xmlns:a16="http://schemas.microsoft.com/office/drawing/2014/main" id="{E25F367C-1B01-435B-A4F3-70CF2381C32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8" name="テキスト ボックス 407">
          <a:extLst>
            <a:ext uri="{FF2B5EF4-FFF2-40B4-BE49-F238E27FC236}">
              <a16:creationId xmlns:a16="http://schemas.microsoft.com/office/drawing/2014/main" id="{2B329B2F-24DE-44FB-B7C9-D2750E84C82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9" name="直線コネクタ 408">
          <a:extLst>
            <a:ext uri="{FF2B5EF4-FFF2-40B4-BE49-F238E27FC236}">
              <a16:creationId xmlns:a16="http://schemas.microsoft.com/office/drawing/2014/main" id="{7EAB3DF5-A173-4129-84C2-83D5F513FEF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0" name="テキスト ボックス 409">
          <a:extLst>
            <a:ext uri="{FF2B5EF4-FFF2-40B4-BE49-F238E27FC236}">
              <a16:creationId xmlns:a16="http://schemas.microsoft.com/office/drawing/2014/main" id="{CA3D3F95-9E05-499C-8D06-A53C3583BB6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1" name="直線コネクタ 410">
          <a:extLst>
            <a:ext uri="{FF2B5EF4-FFF2-40B4-BE49-F238E27FC236}">
              <a16:creationId xmlns:a16="http://schemas.microsoft.com/office/drawing/2014/main" id="{39539C38-CD2A-43FD-92A4-33DF3F07A31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2" name="テキスト ボックス 411">
          <a:extLst>
            <a:ext uri="{FF2B5EF4-FFF2-40B4-BE49-F238E27FC236}">
              <a16:creationId xmlns:a16="http://schemas.microsoft.com/office/drawing/2014/main" id="{356BE9C9-2648-42DC-A677-BC057F089F7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3" name="直線コネクタ 412">
          <a:extLst>
            <a:ext uri="{FF2B5EF4-FFF2-40B4-BE49-F238E27FC236}">
              <a16:creationId xmlns:a16="http://schemas.microsoft.com/office/drawing/2014/main" id="{74A59085-1C6D-4C9C-8A5C-8D726F9377F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4" name="テキスト ボックス 413">
          <a:extLst>
            <a:ext uri="{FF2B5EF4-FFF2-40B4-BE49-F238E27FC236}">
              <a16:creationId xmlns:a16="http://schemas.microsoft.com/office/drawing/2014/main" id="{70E4DBEB-437B-4C88-9374-F5564021E35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id="{DE393412-AD8E-4A37-B448-548233A1637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id="{E4D78AF7-DB71-4201-80DC-34253704CB0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a:extLst>
            <a:ext uri="{FF2B5EF4-FFF2-40B4-BE49-F238E27FC236}">
              <a16:creationId xmlns:a16="http://schemas.microsoft.com/office/drawing/2014/main" id="{4AB47885-C1EB-4467-9A8C-AD87716E93A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18" name="直線コネクタ 417">
          <a:extLst>
            <a:ext uri="{FF2B5EF4-FFF2-40B4-BE49-F238E27FC236}">
              <a16:creationId xmlns:a16="http://schemas.microsoft.com/office/drawing/2014/main" id="{D108EA5E-8305-45CD-9C17-90C5203A1FDF}"/>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19" name="【市民会館】&#10;一人当たり面積最小値テキスト">
          <a:extLst>
            <a:ext uri="{FF2B5EF4-FFF2-40B4-BE49-F238E27FC236}">
              <a16:creationId xmlns:a16="http://schemas.microsoft.com/office/drawing/2014/main" id="{2FACF3CF-8C37-44B6-B0AB-DFACF07CD2D3}"/>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20" name="直線コネクタ 419">
          <a:extLst>
            <a:ext uri="{FF2B5EF4-FFF2-40B4-BE49-F238E27FC236}">
              <a16:creationId xmlns:a16="http://schemas.microsoft.com/office/drawing/2014/main" id="{4AA88D87-E314-4715-911B-67B1A510592E}"/>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21" name="【市民会館】&#10;一人当たり面積最大値テキスト">
          <a:extLst>
            <a:ext uri="{FF2B5EF4-FFF2-40B4-BE49-F238E27FC236}">
              <a16:creationId xmlns:a16="http://schemas.microsoft.com/office/drawing/2014/main" id="{CC9ECED9-100E-44A0-8CC7-5A6E8D12FCE1}"/>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22" name="直線コネクタ 421">
          <a:extLst>
            <a:ext uri="{FF2B5EF4-FFF2-40B4-BE49-F238E27FC236}">
              <a16:creationId xmlns:a16="http://schemas.microsoft.com/office/drawing/2014/main" id="{E000ABE8-C8F1-470A-BE78-9BF53AE72F0D}"/>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23" name="【市民会館】&#10;一人当たり面積平均値テキスト">
          <a:extLst>
            <a:ext uri="{FF2B5EF4-FFF2-40B4-BE49-F238E27FC236}">
              <a16:creationId xmlns:a16="http://schemas.microsoft.com/office/drawing/2014/main" id="{648719BE-0E9E-4C52-A0D4-DCB91A95E47A}"/>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24" name="フローチャート: 判断 423">
          <a:extLst>
            <a:ext uri="{FF2B5EF4-FFF2-40B4-BE49-F238E27FC236}">
              <a16:creationId xmlns:a16="http://schemas.microsoft.com/office/drawing/2014/main" id="{301E90B4-E747-4F9F-9254-AC9E6A38F9DD}"/>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25" name="フローチャート: 判断 424">
          <a:extLst>
            <a:ext uri="{FF2B5EF4-FFF2-40B4-BE49-F238E27FC236}">
              <a16:creationId xmlns:a16="http://schemas.microsoft.com/office/drawing/2014/main" id="{EC9578D4-D07D-4F4B-8C08-7440C42137BB}"/>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26" name="フローチャート: 判断 425">
          <a:extLst>
            <a:ext uri="{FF2B5EF4-FFF2-40B4-BE49-F238E27FC236}">
              <a16:creationId xmlns:a16="http://schemas.microsoft.com/office/drawing/2014/main" id="{671D9CFB-3783-4D01-B809-BF5AFDA0D0EE}"/>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27" name="フローチャート: 判断 426">
          <a:extLst>
            <a:ext uri="{FF2B5EF4-FFF2-40B4-BE49-F238E27FC236}">
              <a16:creationId xmlns:a16="http://schemas.microsoft.com/office/drawing/2014/main" id="{864936A8-423C-4A81-B525-545642B7866A}"/>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28" name="フローチャート: 判断 427">
          <a:extLst>
            <a:ext uri="{FF2B5EF4-FFF2-40B4-BE49-F238E27FC236}">
              <a16:creationId xmlns:a16="http://schemas.microsoft.com/office/drawing/2014/main" id="{32640407-D303-44CB-BE8B-0778CF1B25DA}"/>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1DF53138-C6D6-4491-87C5-71DF608600B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41542120-72CB-445B-AF05-2706A379C6C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DBB845D-A069-40B0-8AE5-A5E46FF05A6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D42A2E4E-53A8-42F4-829B-7654BBFD2D5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E10FAD21-191B-4AA1-B5DF-85D6AEDFC8D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91694</xdr:rowOff>
    </xdr:from>
    <xdr:to>
      <xdr:col>50</xdr:col>
      <xdr:colOff>165100</xdr:colOff>
      <xdr:row>104</xdr:row>
      <xdr:rowOff>21844</xdr:rowOff>
    </xdr:to>
    <xdr:sp macro="" textlink="">
      <xdr:nvSpPr>
        <xdr:cNvPr id="434" name="楕円 433">
          <a:extLst>
            <a:ext uri="{FF2B5EF4-FFF2-40B4-BE49-F238E27FC236}">
              <a16:creationId xmlns:a16="http://schemas.microsoft.com/office/drawing/2014/main" id="{1DA80B49-9F58-4BEE-BCEE-44DE2716D917}"/>
            </a:ext>
          </a:extLst>
        </xdr:cNvPr>
        <xdr:cNvSpPr/>
      </xdr:nvSpPr>
      <xdr:spPr>
        <a:xfrm>
          <a:off x="9588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96265</xdr:rowOff>
    </xdr:from>
    <xdr:to>
      <xdr:col>46</xdr:col>
      <xdr:colOff>38100</xdr:colOff>
      <xdr:row>104</xdr:row>
      <xdr:rowOff>26415</xdr:rowOff>
    </xdr:to>
    <xdr:sp macro="" textlink="">
      <xdr:nvSpPr>
        <xdr:cNvPr id="435" name="楕円 434">
          <a:extLst>
            <a:ext uri="{FF2B5EF4-FFF2-40B4-BE49-F238E27FC236}">
              <a16:creationId xmlns:a16="http://schemas.microsoft.com/office/drawing/2014/main" id="{C17365F9-FE9E-4836-86C3-59DA83861E1B}"/>
            </a:ext>
          </a:extLst>
        </xdr:cNvPr>
        <xdr:cNvSpPr/>
      </xdr:nvSpPr>
      <xdr:spPr>
        <a:xfrm>
          <a:off x="8699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142494</xdr:rowOff>
    </xdr:from>
    <xdr:to>
      <xdr:col>50</xdr:col>
      <xdr:colOff>114300</xdr:colOff>
      <xdr:row>103</xdr:row>
      <xdr:rowOff>147065</xdr:rowOff>
    </xdr:to>
    <xdr:cxnSp macro="">
      <xdr:nvCxnSpPr>
        <xdr:cNvPr id="436" name="直線コネクタ 435">
          <a:extLst>
            <a:ext uri="{FF2B5EF4-FFF2-40B4-BE49-F238E27FC236}">
              <a16:creationId xmlns:a16="http://schemas.microsoft.com/office/drawing/2014/main" id="{E3E18404-2045-43F0-8BD8-99B8E0D11D4E}"/>
            </a:ext>
          </a:extLst>
        </xdr:cNvPr>
        <xdr:cNvCxnSpPr/>
      </xdr:nvCxnSpPr>
      <xdr:spPr>
        <a:xfrm flipV="1">
          <a:off x="8750300" y="178018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4826</xdr:rowOff>
    </xdr:from>
    <xdr:to>
      <xdr:col>41</xdr:col>
      <xdr:colOff>101600</xdr:colOff>
      <xdr:row>103</xdr:row>
      <xdr:rowOff>106426</xdr:rowOff>
    </xdr:to>
    <xdr:sp macro="" textlink="">
      <xdr:nvSpPr>
        <xdr:cNvPr id="437" name="楕円 436">
          <a:extLst>
            <a:ext uri="{FF2B5EF4-FFF2-40B4-BE49-F238E27FC236}">
              <a16:creationId xmlns:a16="http://schemas.microsoft.com/office/drawing/2014/main" id="{AF2F1981-E14A-4DD7-A606-3A58E8002A4B}"/>
            </a:ext>
          </a:extLst>
        </xdr:cNvPr>
        <xdr:cNvSpPr/>
      </xdr:nvSpPr>
      <xdr:spPr>
        <a:xfrm>
          <a:off x="7810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55626</xdr:rowOff>
    </xdr:from>
    <xdr:to>
      <xdr:col>45</xdr:col>
      <xdr:colOff>177800</xdr:colOff>
      <xdr:row>103</xdr:row>
      <xdr:rowOff>147065</xdr:rowOff>
    </xdr:to>
    <xdr:cxnSp macro="">
      <xdr:nvCxnSpPr>
        <xdr:cNvPr id="438" name="直線コネクタ 437">
          <a:extLst>
            <a:ext uri="{FF2B5EF4-FFF2-40B4-BE49-F238E27FC236}">
              <a16:creationId xmlns:a16="http://schemas.microsoft.com/office/drawing/2014/main" id="{817BD775-A114-48AF-9312-3F0431B71417}"/>
            </a:ext>
          </a:extLst>
        </xdr:cNvPr>
        <xdr:cNvCxnSpPr/>
      </xdr:nvCxnSpPr>
      <xdr:spPr>
        <a:xfrm>
          <a:off x="7861300" y="177149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39" name="n_1aveValue【市民会館】&#10;一人当たり面積">
          <a:extLst>
            <a:ext uri="{FF2B5EF4-FFF2-40B4-BE49-F238E27FC236}">
              <a16:creationId xmlns:a16="http://schemas.microsoft.com/office/drawing/2014/main" id="{4F42B105-6582-46D6-AB93-9CEC4BEFB38E}"/>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40" name="n_2aveValue【市民会館】&#10;一人当たり面積">
          <a:extLst>
            <a:ext uri="{FF2B5EF4-FFF2-40B4-BE49-F238E27FC236}">
              <a16:creationId xmlns:a16="http://schemas.microsoft.com/office/drawing/2014/main" id="{734B3174-EE28-470E-B5A2-C23B6974640A}"/>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41" name="n_3aveValue【市民会館】&#10;一人当たり面積">
          <a:extLst>
            <a:ext uri="{FF2B5EF4-FFF2-40B4-BE49-F238E27FC236}">
              <a16:creationId xmlns:a16="http://schemas.microsoft.com/office/drawing/2014/main" id="{1B5F735E-C793-4800-ABCE-E5520CFD9373}"/>
            </a:ext>
          </a:extLst>
        </xdr:cNvPr>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42" name="n_4aveValue【市民会館】&#10;一人当たり面積">
          <a:extLst>
            <a:ext uri="{FF2B5EF4-FFF2-40B4-BE49-F238E27FC236}">
              <a16:creationId xmlns:a16="http://schemas.microsoft.com/office/drawing/2014/main" id="{0C530564-49BC-44CF-8F9B-0198219E7DC3}"/>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38371</xdr:rowOff>
    </xdr:from>
    <xdr:ext cx="469744" cy="259045"/>
    <xdr:sp macro="" textlink="">
      <xdr:nvSpPr>
        <xdr:cNvPr id="443" name="n_1mainValue【市民会館】&#10;一人当たり面積">
          <a:extLst>
            <a:ext uri="{FF2B5EF4-FFF2-40B4-BE49-F238E27FC236}">
              <a16:creationId xmlns:a16="http://schemas.microsoft.com/office/drawing/2014/main" id="{1B55AA69-BB4A-4318-90FD-AADC48F81935}"/>
            </a:ext>
          </a:extLst>
        </xdr:cNvPr>
        <xdr:cNvSpPr txBox="1"/>
      </xdr:nvSpPr>
      <xdr:spPr>
        <a:xfrm>
          <a:off x="939172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42942</xdr:rowOff>
    </xdr:from>
    <xdr:ext cx="469744" cy="259045"/>
    <xdr:sp macro="" textlink="">
      <xdr:nvSpPr>
        <xdr:cNvPr id="444" name="n_2mainValue【市民会館】&#10;一人当たり面積">
          <a:extLst>
            <a:ext uri="{FF2B5EF4-FFF2-40B4-BE49-F238E27FC236}">
              <a16:creationId xmlns:a16="http://schemas.microsoft.com/office/drawing/2014/main" id="{06E57B3A-F723-4FCD-B333-8919987FA518}"/>
            </a:ext>
          </a:extLst>
        </xdr:cNvPr>
        <xdr:cNvSpPr txBox="1"/>
      </xdr:nvSpPr>
      <xdr:spPr>
        <a:xfrm>
          <a:off x="8515427" y="175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122953</xdr:rowOff>
    </xdr:from>
    <xdr:ext cx="469744" cy="259045"/>
    <xdr:sp macro="" textlink="">
      <xdr:nvSpPr>
        <xdr:cNvPr id="445" name="n_3mainValue【市民会館】&#10;一人当たり面積">
          <a:extLst>
            <a:ext uri="{FF2B5EF4-FFF2-40B4-BE49-F238E27FC236}">
              <a16:creationId xmlns:a16="http://schemas.microsoft.com/office/drawing/2014/main" id="{F85495BB-D6F1-4673-AA2F-2A427E0FE4F2}"/>
            </a:ext>
          </a:extLst>
        </xdr:cNvPr>
        <xdr:cNvSpPr txBox="1"/>
      </xdr:nvSpPr>
      <xdr:spPr>
        <a:xfrm>
          <a:off x="762642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a16="http://schemas.microsoft.com/office/drawing/2014/main" id="{E6005813-1893-4111-8582-651DCD628B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a16="http://schemas.microsoft.com/office/drawing/2014/main" id="{32B81216-FCA8-451D-819E-75FB6892125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a16="http://schemas.microsoft.com/office/drawing/2014/main" id="{39DB5285-0C10-4983-8588-D9A02E5B13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a16="http://schemas.microsoft.com/office/drawing/2014/main" id="{0AAB7555-3EA9-44A9-85E5-FB4923F7E4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a16="http://schemas.microsoft.com/office/drawing/2014/main" id="{56DFD05D-E011-4204-8B53-D3E44B726AB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a16="http://schemas.microsoft.com/office/drawing/2014/main" id="{702B4418-8B86-4A88-A912-D28BD740B2C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a16="http://schemas.microsoft.com/office/drawing/2014/main" id="{49A49388-D319-48DD-B090-DF1A2C68FEF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a16="http://schemas.microsoft.com/office/drawing/2014/main" id="{761B5F67-02C7-4D09-A3E2-64B767BC1E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a:extLst>
            <a:ext uri="{FF2B5EF4-FFF2-40B4-BE49-F238E27FC236}">
              <a16:creationId xmlns:a16="http://schemas.microsoft.com/office/drawing/2014/main" id="{D7D8E7B3-4819-4B79-9150-07657E711DF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a:extLst>
            <a:ext uri="{FF2B5EF4-FFF2-40B4-BE49-F238E27FC236}">
              <a16:creationId xmlns:a16="http://schemas.microsoft.com/office/drawing/2014/main" id="{D99373AB-8AEF-44C8-A0ED-3D0031DD2DB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6" name="テキスト ボックス 455">
          <a:extLst>
            <a:ext uri="{FF2B5EF4-FFF2-40B4-BE49-F238E27FC236}">
              <a16:creationId xmlns:a16="http://schemas.microsoft.com/office/drawing/2014/main" id="{AAF20626-1216-41C9-B8D3-85CCBEDF024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7" name="直線コネクタ 456">
          <a:extLst>
            <a:ext uri="{FF2B5EF4-FFF2-40B4-BE49-F238E27FC236}">
              <a16:creationId xmlns:a16="http://schemas.microsoft.com/office/drawing/2014/main" id="{8F27BCE3-8780-4A96-9651-D6BD257D0B3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1C0E8D78-08A5-4E14-8220-198307E65B6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9" name="直線コネクタ 458">
          <a:extLst>
            <a:ext uri="{FF2B5EF4-FFF2-40B4-BE49-F238E27FC236}">
              <a16:creationId xmlns:a16="http://schemas.microsoft.com/office/drawing/2014/main" id="{273E1C35-689F-403E-90D6-203C0C91549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0" name="テキスト ボックス 459">
          <a:extLst>
            <a:ext uri="{FF2B5EF4-FFF2-40B4-BE49-F238E27FC236}">
              <a16:creationId xmlns:a16="http://schemas.microsoft.com/office/drawing/2014/main" id="{B5D06243-F1D1-458B-ACF7-62CE05FE745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1" name="直線コネクタ 460">
          <a:extLst>
            <a:ext uri="{FF2B5EF4-FFF2-40B4-BE49-F238E27FC236}">
              <a16:creationId xmlns:a16="http://schemas.microsoft.com/office/drawing/2014/main" id="{43D87847-5C15-46F8-966F-E222A0A11F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2" name="テキスト ボックス 461">
          <a:extLst>
            <a:ext uri="{FF2B5EF4-FFF2-40B4-BE49-F238E27FC236}">
              <a16:creationId xmlns:a16="http://schemas.microsoft.com/office/drawing/2014/main" id="{0821513A-62BF-46D5-86BC-DBAB6BACBB1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3" name="直線コネクタ 462">
          <a:extLst>
            <a:ext uri="{FF2B5EF4-FFF2-40B4-BE49-F238E27FC236}">
              <a16:creationId xmlns:a16="http://schemas.microsoft.com/office/drawing/2014/main" id="{BB250F25-D207-48F9-ACD8-830623A064E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4" name="テキスト ボックス 463">
          <a:extLst>
            <a:ext uri="{FF2B5EF4-FFF2-40B4-BE49-F238E27FC236}">
              <a16:creationId xmlns:a16="http://schemas.microsoft.com/office/drawing/2014/main" id="{34DB3E68-4653-4BD0-9472-EC3F7215388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5" name="直線コネクタ 464">
          <a:extLst>
            <a:ext uri="{FF2B5EF4-FFF2-40B4-BE49-F238E27FC236}">
              <a16:creationId xmlns:a16="http://schemas.microsoft.com/office/drawing/2014/main" id="{AA53E304-3FC7-4C9A-824C-167355E30FB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6" name="テキスト ボックス 465">
          <a:extLst>
            <a:ext uri="{FF2B5EF4-FFF2-40B4-BE49-F238E27FC236}">
              <a16:creationId xmlns:a16="http://schemas.microsoft.com/office/drawing/2014/main" id="{27DFFED1-425C-4470-8C84-738E10AA9B3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7" name="直線コネクタ 466">
          <a:extLst>
            <a:ext uri="{FF2B5EF4-FFF2-40B4-BE49-F238E27FC236}">
              <a16:creationId xmlns:a16="http://schemas.microsoft.com/office/drawing/2014/main" id="{B3B8C750-F79E-487F-8EFE-95CDE3B3C7E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8" name="テキスト ボックス 467">
          <a:extLst>
            <a:ext uri="{FF2B5EF4-FFF2-40B4-BE49-F238E27FC236}">
              <a16:creationId xmlns:a16="http://schemas.microsoft.com/office/drawing/2014/main" id="{E1EBFDF0-431E-4D7F-9ABA-BFDDF4043CB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id="{12884DE0-4133-4ECD-8EA4-ED218BC9B44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一般廃棄物処理施設】&#10;有形固定資産減価償却率グラフ枠">
          <a:extLst>
            <a:ext uri="{FF2B5EF4-FFF2-40B4-BE49-F238E27FC236}">
              <a16:creationId xmlns:a16="http://schemas.microsoft.com/office/drawing/2014/main" id="{BF93BB02-A2FE-4530-ADC2-10453395656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71" name="直線コネクタ 470">
          <a:extLst>
            <a:ext uri="{FF2B5EF4-FFF2-40B4-BE49-F238E27FC236}">
              <a16:creationId xmlns:a16="http://schemas.microsoft.com/office/drawing/2014/main" id="{74B75883-616B-4BEE-8F8A-4A5E4B7328B4}"/>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72" name="【一般廃棄物処理施設】&#10;有形固定資産減価償却率最小値テキスト">
          <a:extLst>
            <a:ext uri="{FF2B5EF4-FFF2-40B4-BE49-F238E27FC236}">
              <a16:creationId xmlns:a16="http://schemas.microsoft.com/office/drawing/2014/main" id="{18C42DC3-42AA-40BA-ACF9-EB0D3A43D30A}"/>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73" name="直線コネクタ 472">
          <a:extLst>
            <a:ext uri="{FF2B5EF4-FFF2-40B4-BE49-F238E27FC236}">
              <a16:creationId xmlns:a16="http://schemas.microsoft.com/office/drawing/2014/main" id="{C940F88B-638A-4460-8823-65EE8FAF041A}"/>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74" name="【一般廃棄物処理施設】&#10;有形固定資産減価償却率最大値テキスト">
          <a:extLst>
            <a:ext uri="{FF2B5EF4-FFF2-40B4-BE49-F238E27FC236}">
              <a16:creationId xmlns:a16="http://schemas.microsoft.com/office/drawing/2014/main" id="{98EECE1A-7ABA-4137-9132-D98AB42DB93B}"/>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75" name="直線コネクタ 474">
          <a:extLst>
            <a:ext uri="{FF2B5EF4-FFF2-40B4-BE49-F238E27FC236}">
              <a16:creationId xmlns:a16="http://schemas.microsoft.com/office/drawing/2014/main" id="{46DFADBE-66B7-464D-A7B0-DA6555777D94}"/>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476" name="【一般廃棄物処理施設】&#10;有形固定資産減価償却率平均値テキスト">
          <a:extLst>
            <a:ext uri="{FF2B5EF4-FFF2-40B4-BE49-F238E27FC236}">
              <a16:creationId xmlns:a16="http://schemas.microsoft.com/office/drawing/2014/main" id="{BDC0F182-FA3E-41D4-A452-BA68C90F1501}"/>
            </a:ext>
          </a:extLst>
        </xdr:cNvPr>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77" name="フローチャート: 判断 476">
          <a:extLst>
            <a:ext uri="{FF2B5EF4-FFF2-40B4-BE49-F238E27FC236}">
              <a16:creationId xmlns:a16="http://schemas.microsoft.com/office/drawing/2014/main" id="{53710FEC-4B98-4813-A6C5-685B0A69989A}"/>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78" name="フローチャート: 判断 477">
          <a:extLst>
            <a:ext uri="{FF2B5EF4-FFF2-40B4-BE49-F238E27FC236}">
              <a16:creationId xmlns:a16="http://schemas.microsoft.com/office/drawing/2014/main" id="{97D8AF01-799D-4D49-834E-842E3ACF8291}"/>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79" name="フローチャート: 判断 478">
          <a:extLst>
            <a:ext uri="{FF2B5EF4-FFF2-40B4-BE49-F238E27FC236}">
              <a16:creationId xmlns:a16="http://schemas.microsoft.com/office/drawing/2014/main" id="{434E9268-BFEC-42F1-8FF5-99988E7AC35E}"/>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80" name="フローチャート: 判断 479">
          <a:extLst>
            <a:ext uri="{FF2B5EF4-FFF2-40B4-BE49-F238E27FC236}">
              <a16:creationId xmlns:a16="http://schemas.microsoft.com/office/drawing/2014/main" id="{6A1BDE0D-6DC3-4EC9-9E25-98C91253F12D}"/>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81" name="フローチャート: 判断 480">
          <a:extLst>
            <a:ext uri="{FF2B5EF4-FFF2-40B4-BE49-F238E27FC236}">
              <a16:creationId xmlns:a16="http://schemas.microsoft.com/office/drawing/2014/main" id="{820B9734-7FA6-4E79-B954-0246BC2674B4}"/>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F0D13AAE-B5E7-404F-B81D-4E2984A829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2B4277F-1780-4487-B858-95BD1E0292F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B2EDA6-6DAA-4977-9880-54BC5EFC8C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8866109-2F85-4A12-8C12-C67222CB6A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5532D1E-F5EB-427A-9E40-CAD7F696EE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18869</xdr:rowOff>
    </xdr:from>
    <xdr:to>
      <xdr:col>81</xdr:col>
      <xdr:colOff>101600</xdr:colOff>
      <xdr:row>40</xdr:row>
      <xdr:rowOff>120469</xdr:rowOff>
    </xdr:to>
    <xdr:sp macro="" textlink="">
      <xdr:nvSpPr>
        <xdr:cNvPr id="487" name="楕円 486">
          <a:extLst>
            <a:ext uri="{FF2B5EF4-FFF2-40B4-BE49-F238E27FC236}">
              <a16:creationId xmlns:a16="http://schemas.microsoft.com/office/drawing/2014/main" id="{4F146F0D-D3EA-418E-93CB-2627726A5B3B}"/>
            </a:ext>
          </a:extLst>
        </xdr:cNvPr>
        <xdr:cNvSpPr/>
      </xdr:nvSpPr>
      <xdr:spPr>
        <a:xfrm>
          <a:off x="15430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5806</xdr:rowOff>
    </xdr:from>
    <xdr:to>
      <xdr:col>76</xdr:col>
      <xdr:colOff>165100</xdr:colOff>
      <xdr:row>40</xdr:row>
      <xdr:rowOff>107406</xdr:rowOff>
    </xdr:to>
    <xdr:sp macro="" textlink="">
      <xdr:nvSpPr>
        <xdr:cNvPr id="488" name="楕円 487">
          <a:extLst>
            <a:ext uri="{FF2B5EF4-FFF2-40B4-BE49-F238E27FC236}">
              <a16:creationId xmlns:a16="http://schemas.microsoft.com/office/drawing/2014/main" id="{103D768C-CD19-4AD1-8770-8E325D807479}"/>
            </a:ext>
          </a:extLst>
        </xdr:cNvPr>
        <xdr:cNvSpPr/>
      </xdr:nvSpPr>
      <xdr:spPr>
        <a:xfrm>
          <a:off x="14541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56606</xdr:rowOff>
    </xdr:from>
    <xdr:to>
      <xdr:col>81</xdr:col>
      <xdr:colOff>50800</xdr:colOff>
      <xdr:row>40</xdr:row>
      <xdr:rowOff>69669</xdr:rowOff>
    </xdr:to>
    <xdr:cxnSp macro="">
      <xdr:nvCxnSpPr>
        <xdr:cNvPr id="489" name="直線コネクタ 488">
          <a:extLst>
            <a:ext uri="{FF2B5EF4-FFF2-40B4-BE49-F238E27FC236}">
              <a16:creationId xmlns:a16="http://schemas.microsoft.com/office/drawing/2014/main" id="{8CAFD546-66E5-46C4-8376-C20E41341862}"/>
            </a:ext>
          </a:extLst>
        </xdr:cNvPr>
        <xdr:cNvCxnSpPr/>
      </xdr:nvCxnSpPr>
      <xdr:spPr>
        <a:xfrm>
          <a:off x="14592300" y="69146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164193</xdr:rowOff>
    </xdr:from>
    <xdr:to>
      <xdr:col>72</xdr:col>
      <xdr:colOff>38100</xdr:colOff>
      <xdr:row>40</xdr:row>
      <xdr:rowOff>94343</xdr:rowOff>
    </xdr:to>
    <xdr:sp macro="" textlink="">
      <xdr:nvSpPr>
        <xdr:cNvPr id="490" name="楕円 489">
          <a:extLst>
            <a:ext uri="{FF2B5EF4-FFF2-40B4-BE49-F238E27FC236}">
              <a16:creationId xmlns:a16="http://schemas.microsoft.com/office/drawing/2014/main" id="{E4C63D5C-F1B8-47D0-A0EA-75BE43AD5FD9}"/>
            </a:ext>
          </a:extLst>
        </xdr:cNvPr>
        <xdr:cNvSpPr/>
      </xdr:nvSpPr>
      <xdr:spPr>
        <a:xfrm>
          <a:off x="1365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43543</xdr:rowOff>
    </xdr:from>
    <xdr:to>
      <xdr:col>76</xdr:col>
      <xdr:colOff>114300</xdr:colOff>
      <xdr:row>40</xdr:row>
      <xdr:rowOff>56606</xdr:rowOff>
    </xdr:to>
    <xdr:cxnSp macro="">
      <xdr:nvCxnSpPr>
        <xdr:cNvPr id="491" name="直線コネクタ 490">
          <a:extLst>
            <a:ext uri="{FF2B5EF4-FFF2-40B4-BE49-F238E27FC236}">
              <a16:creationId xmlns:a16="http://schemas.microsoft.com/office/drawing/2014/main" id="{13D946BD-1A75-4DA2-BF54-631A25A78C34}"/>
            </a:ext>
          </a:extLst>
        </xdr:cNvPr>
        <xdr:cNvCxnSpPr/>
      </xdr:nvCxnSpPr>
      <xdr:spPr>
        <a:xfrm>
          <a:off x="13703300" y="69015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5CCFD347-21ED-4A57-8A1F-03E6416D58E4}"/>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C0C808A4-0FDD-4E38-9BF2-6E2646516F93}"/>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65460FEA-D2D6-43B6-9ED4-E87B5FA43765}"/>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95" name="n_4aveValue【一般廃棄物処理施設】&#10;有形固定資産減価償却率">
          <a:extLst>
            <a:ext uri="{FF2B5EF4-FFF2-40B4-BE49-F238E27FC236}">
              <a16:creationId xmlns:a16="http://schemas.microsoft.com/office/drawing/2014/main" id="{9705EB2F-6D99-4851-98A2-A40766D6C143}"/>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111596</xdr:rowOff>
    </xdr:from>
    <xdr:ext cx="405111" cy="259045"/>
    <xdr:sp macro="" textlink="">
      <xdr:nvSpPr>
        <xdr:cNvPr id="496" name="n_1mainValue【一般廃棄物処理施設】&#10;有形固定資産減価償却率">
          <a:extLst>
            <a:ext uri="{FF2B5EF4-FFF2-40B4-BE49-F238E27FC236}">
              <a16:creationId xmlns:a16="http://schemas.microsoft.com/office/drawing/2014/main" id="{12C60229-527F-492E-A586-8248E64BFF29}"/>
            </a:ext>
          </a:extLst>
        </xdr:cNvPr>
        <xdr:cNvSpPr txBox="1"/>
      </xdr:nvSpPr>
      <xdr:spPr>
        <a:xfrm>
          <a:off x="152660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98533</xdr:rowOff>
    </xdr:from>
    <xdr:ext cx="405111" cy="259045"/>
    <xdr:sp macro="" textlink="">
      <xdr:nvSpPr>
        <xdr:cNvPr id="497" name="n_2mainValue【一般廃棄物処理施設】&#10;有形固定資産減価償却率">
          <a:extLst>
            <a:ext uri="{FF2B5EF4-FFF2-40B4-BE49-F238E27FC236}">
              <a16:creationId xmlns:a16="http://schemas.microsoft.com/office/drawing/2014/main" id="{805F509C-64FF-4550-BD85-2400F2CCA8E3}"/>
            </a:ext>
          </a:extLst>
        </xdr:cNvPr>
        <xdr:cNvSpPr txBox="1"/>
      </xdr:nvSpPr>
      <xdr:spPr>
        <a:xfrm>
          <a:off x="14389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85470</xdr:rowOff>
    </xdr:from>
    <xdr:ext cx="405111" cy="259045"/>
    <xdr:sp macro="" textlink="">
      <xdr:nvSpPr>
        <xdr:cNvPr id="498" name="n_3mainValue【一般廃棄物処理施設】&#10;有形固定資産減価償却率">
          <a:extLst>
            <a:ext uri="{FF2B5EF4-FFF2-40B4-BE49-F238E27FC236}">
              <a16:creationId xmlns:a16="http://schemas.microsoft.com/office/drawing/2014/main" id="{3D1756C9-B942-4AD5-8707-4803B37A8371}"/>
            </a:ext>
          </a:extLst>
        </xdr:cNvPr>
        <xdr:cNvSpPr txBox="1"/>
      </xdr:nvSpPr>
      <xdr:spPr>
        <a:xfrm>
          <a:off x="13500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4678C390-FAC0-4023-8271-B3816A6B60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ABBBE4B7-6C42-422A-A315-2C8699B13A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FF5F9316-3B02-4151-B6A2-321E81590A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F0429518-F5F7-40DA-8DF1-392125E6EC1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23BA8DF5-B6B6-4B6F-80FB-1A21E78C98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0F47AB8D-F243-470D-AAF4-365B150C3F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919B5006-D9C8-45D6-B97E-EC032CF1CC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83147AE1-414A-49FF-BB13-7B1058EE19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a:extLst>
            <a:ext uri="{FF2B5EF4-FFF2-40B4-BE49-F238E27FC236}">
              <a16:creationId xmlns:a16="http://schemas.microsoft.com/office/drawing/2014/main" id="{4B568307-0CA7-4809-80DC-ACAFB58F520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a:extLst>
            <a:ext uri="{FF2B5EF4-FFF2-40B4-BE49-F238E27FC236}">
              <a16:creationId xmlns:a16="http://schemas.microsoft.com/office/drawing/2014/main" id="{BC94B976-929C-459F-97C6-D89244D743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9" name="直線コネクタ 508">
          <a:extLst>
            <a:ext uri="{FF2B5EF4-FFF2-40B4-BE49-F238E27FC236}">
              <a16:creationId xmlns:a16="http://schemas.microsoft.com/office/drawing/2014/main" id="{1ACEB4AE-2F20-474F-8976-FA99ACF7F1D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0" name="テキスト ボックス 509">
          <a:extLst>
            <a:ext uri="{FF2B5EF4-FFF2-40B4-BE49-F238E27FC236}">
              <a16:creationId xmlns:a16="http://schemas.microsoft.com/office/drawing/2014/main" id="{5AE685A6-351F-4437-8AC5-D6CDAA80B2E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1" name="直線コネクタ 510">
          <a:extLst>
            <a:ext uri="{FF2B5EF4-FFF2-40B4-BE49-F238E27FC236}">
              <a16:creationId xmlns:a16="http://schemas.microsoft.com/office/drawing/2014/main" id="{E5CF956C-9C26-42C9-9750-157D5913FE0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2" name="テキスト ボックス 511">
          <a:extLst>
            <a:ext uri="{FF2B5EF4-FFF2-40B4-BE49-F238E27FC236}">
              <a16:creationId xmlns:a16="http://schemas.microsoft.com/office/drawing/2014/main" id="{C7B1149C-238D-4299-9C14-1C80B6258FB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3" name="直線コネクタ 512">
          <a:extLst>
            <a:ext uri="{FF2B5EF4-FFF2-40B4-BE49-F238E27FC236}">
              <a16:creationId xmlns:a16="http://schemas.microsoft.com/office/drawing/2014/main" id="{21860E0C-3998-47A4-BA5D-F433DB16A9C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4" name="テキスト ボックス 513">
          <a:extLst>
            <a:ext uri="{FF2B5EF4-FFF2-40B4-BE49-F238E27FC236}">
              <a16:creationId xmlns:a16="http://schemas.microsoft.com/office/drawing/2014/main" id="{CA176335-E275-4EA3-B1C5-7B22036E7EE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5" name="直線コネクタ 514">
          <a:extLst>
            <a:ext uri="{FF2B5EF4-FFF2-40B4-BE49-F238E27FC236}">
              <a16:creationId xmlns:a16="http://schemas.microsoft.com/office/drawing/2014/main" id="{CA93B43F-0F9D-47B1-9225-43D34163EEC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6" name="テキスト ボックス 515">
          <a:extLst>
            <a:ext uri="{FF2B5EF4-FFF2-40B4-BE49-F238E27FC236}">
              <a16:creationId xmlns:a16="http://schemas.microsoft.com/office/drawing/2014/main" id="{AF09F692-DF09-4832-B6E9-B95BA5D0F6E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a:extLst>
            <a:ext uri="{FF2B5EF4-FFF2-40B4-BE49-F238E27FC236}">
              <a16:creationId xmlns:a16="http://schemas.microsoft.com/office/drawing/2014/main" id="{632BB966-52E1-4B68-AFC5-84D792539A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8" name="テキスト ボックス 517">
          <a:extLst>
            <a:ext uri="{FF2B5EF4-FFF2-40B4-BE49-F238E27FC236}">
              <a16:creationId xmlns:a16="http://schemas.microsoft.com/office/drawing/2014/main" id="{1C035DB1-5D91-417C-9BE8-E5C01C0F907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a:extLst>
            <a:ext uri="{FF2B5EF4-FFF2-40B4-BE49-F238E27FC236}">
              <a16:creationId xmlns:a16="http://schemas.microsoft.com/office/drawing/2014/main" id="{E2E19A9F-B9C7-43F6-8753-90902B231E6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20" name="直線コネクタ 519">
          <a:extLst>
            <a:ext uri="{FF2B5EF4-FFF2-40B4-BE49-F238E27FC236}">
              <a16:creationId xmlns:a16="http://schemas.microsoft.com/office/drawing/2014/main" id="{398843FE-0EDA-4B2E-BCC2-3BD2DB4540EC}"/>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21" name="【一般廃棄物処理施設】&#10;一人当たり有形固定資産（償却資産）額最小値テキスト">
          <a:extLst>
            <a:ext uri="{FF2B5EF4-FFF2-40B4-BE49-F238E27FC236}">
              <a16:creationId xmlns:a16="http://schemas.microsoft.com/office/drawing/2014/main" id="{79F37C2E-9FE2-45DB-9AAA-517EED3E11BC}"/>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22" name="直線コネクタ 521">
          <a:extLst>
            <a:ext uri="{FF2B5EF4-FFF2-40B4-BE49-F238E27FC236}">
              <a16:creationId xmlns:a16="http://schemas.microsoft.com/office/drawing/2014/main" id="{CD6D90D9-5366-4311-BB6B-3E7B7DBCC980}"/>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23" name="【一般廃棄物処理施設】&#10;一人当たり有形固定資産（償却資産）額最大値テキスト">
          <a:extLst>
            <a:ext uri="{FF2B5EF4-FFF2-40B4-BE49-F238E27FC236}">
              <a16:creationId xmlns:a16="http://schemas.microsoft.com/office/drawing/2014/main" id="{D975BCC1-5234-4C49-A6E7-20272941453C}"/>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24" name="直線コネクタ 523">
          <a:extLst>
            <a:ext uri="{FF2B5EF4-FFF2-40B4-BE49-F238E27FC236}">
              <a16:creationId xmlns:a16="http://schemas.microsoft.com/office/drawing/2014/main" id="{BF996627-3172-4FB3-8C51-D1A2DD8F6B30}"/>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25" name="【一般廃棄物処理施設】&#10;一人当たり有形固定資産（償却資産）額平均値テキスト">
          <a:extLst>
            <a:ext uri="{FF2B5EF4-FFF2-40B4-BE49-F238E27FC236}">
              <a16:creationId xmlns:a16="http://schemas.microsoft.com/office/drawing/2014/main" id="{7004D9F3-68D7-4076-8894-60957674D0AD}"/>
            </a:ext>
          </a:extLst>
        </xdr:cNvPr>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26" name="フローチャート: 判断 525">
          <a:extLst>
            <a:ext uri="{FF2B5EF4-FFF2-40B4-BE49-F238E27FC236}">
              <a16:creationId xmlns:a16="http://schemas.microsoft.com/office/drawing/2014/main" id="{396624BD-9EFC-4DE4-B242-F778B47BF21F}"/>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27" name="フローチャート: 判断 526">
          <a:extLst>
            <a:ext uri="{FF2B5EF4-FFF2-40B4-BE49-F238E27FC236}">
              <a16:creationId xmlns:a16="http://schemas.microsoft.com/office/drawing/2014/main" id="{77F0451D-DA14-43CD-AC91-25901BA52022}"/>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28" name="フローチャート: 判断 527">
          <a:extLst>
            <a:ext uri="{FF2B5EF4-FFF2-40B4-BE49-F238E27FC236}">
              <a16:creationId xmlns:a16="http://schemas.microsoft.com/office/drawing/2014/main" id="{EA88C6D5-246E-4BAF-B54B-CF7AA8C93AA4}"/>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29" name="フローチャート: 判断 528">
          <a:extLst>
            <a:ext uri="{FF2B5EF4-FFF2-40B4-BE49-F238E27FC236}">
              <a16:creationId xmlns:a16="http://schemas.microsoft.com/office/drawing/2014/main" id="{C6185387-6CC1-4EB8-9B7A-B498936B521B}"/>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30" name="フローチャート: 判断 529">
          <a:extLst>
            <a:ext uri="{FF2B5EF4-FFF2-40B4-BE49-F238E27FC236}">
              <a16:creationId xmlns:a16="http://schemas.microsoft.com/office/drawing/2014/main" id="{D2114E59-3F8A-4049-8BD3-3D0CFD6C7566}"/>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3E3FA4E-701D-4B9D-A171-9DCD1497AB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C51D6D9-C86D-45CA-AD7F-AFCC287E74E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5850D6C-BD9A-41D8-A011-0BADDC8C18C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FF4224C-AA66-4D5F-A9A4-34210036E24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941C67F-1496-4686-9398-C8FEDFA469C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159762</xdr:rowOff>
    </xdr:from>
    <xdr:to>
      <xdr:col>112</xdr:col>
      <xdr:colOff>38100</xdr:colOff>
      <xdr:row>38</xdr:row>
      <xdr:rowOff>89912</xdr:rowOff>
    </xdr:to>
    <xdr:sp macro="" textlink="">
      <xdr:nvSpPr>
        <xdr:cNvPr id="536" name="楕円 535">
          <a:extLst>
            <a:ext uri="{FF2B5EF4-FFF2-40B4-BE49-F238E27FC236}">
              <a16:creationId xmlns:a16="http://schemas.microsoft.com/office/drawing/2014/main" id="{C0E4D915-67C8-46A4-85DD-7DCEFF670E86}"/>
            </a:ext>
          </a:extLst>
        </xdr:cNvPr>
        <xdr:cNvSpPr/>
      </xdr:nvSpPr>
      <xdr:spPr>
        <a:xfrm>
          <a:off x="21272500" y="650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963</xdr:rowOff>
    </xdr:from>
    <xdr:to>
      <xdr:col>107</xdr:col>
      <xdr:colOff>101600</xdr:colOff>
      <xdr:row>38</xdr:row>
      <xdr:rowOff>102563</xdr:rowOff>
    </xdr:to>
    <xdr:sp macro="" textlink="">
      <xdr:nvSpPr>
        <xdr:cNvPr id="537" name="楕円 536">
          <a:extLst>
            <a:ext uri="{FF2B5EF4-FFF2-40B4-BE49-F238E27FC236}">
              <a16:creationId xmlns:a16="http://schemas.microsoft.com/office/drawing/2014/main" id="{D900BE64-1870-4B36-B401-F1493F2F2D50}"/>
            </a:ext>
          </a:extLst>
        </xdr:cNvPr>
        <xdr:cNvSpPr/>
      </xdr:nvSpPr>
      <xdr:spPr>
        <a:xfrm>
          <a:off x="20383500" y="65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39112</xdr:rowOff>
    </xdr:from>
    <xdr:to>
      <xdr:col>111</xdr:col>
      <xdr:colOff>177800</xdr:colOff>
      <xdr:row>38</xdr:row>
      <xdr:rowOff>51763</xdr:rowOff>
    </xdr:to>
    <xdr:cxnSp macro="">
      <xdr:nvCxnSpPr>
        <xdr:cNvPr id="538" name="直線コネクタ 537">
          <a:extLst>
            <a:ext uri="{FF2B5EF4-FFF2-40B4-BE49-F238E27FC236}">
              <a16:creationId xmlns:a16="http://schemas.microsoft.com/office/drawing/2014/main" id="{CEAE8DD2-68B0-4FE4-9776-07C039F7F5D3}"/>
            </a:ext>
          </a:extLst>
        </xdr:cNvPr>
        <xdr:cNvCxnSpPr/>
      </xdr:nvCxnSpPr>
      <xdr:spPr>
        <a:xfrm flipV="1">
          <a:off x="20434300" y="6554212"/>
          <a:ext cx="8890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11963</xdr:rowOff>
    </xdr:from>
    <xdr:to>
      <xdr:col>102</xdr:col>
      <xdr:colOff>165100</xdr:colOff>
      <xdr:row>38</xdr:row>
      <xdr:rowOff>113563</xdr:rowOff>
    </xdr:to>
    <xdr:sp macro="" textlink="">
      <xdr:nvSpPr>
        <xdr:cNvPr id="539" name="楕円 538">
          <a:extLst>
            <a:ext uri="{FF2B5EF4-FFF2-40B4-BE49-F238E27FC236}">
              <a16:creationId xmlns:a16="http://schemas.microsoft.com/office/drawing/2014/main" id="{B98093C1-3849-4109-9805-03ABBF310C36}"/>
            </a:ext>
          </a:extLst>
        </xdr:cNvPr>
        <xdr:cNvSpPr/>
      </xdr:nvSpPr>
      <xdr:spPr>
        <a:xfrm>
          <a:off x="19494500" y="65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51763</xdr:rowOff>
    </xdr:from>
    <xdr:to>
      <xdr:col>107</xdr:col>
      <xdr:colOff>50800</xdr:colOff>
      <xdr:row>38</xdr:row>
      <xdr:rowOff>62763</xdr:rowOff>
    </xdr:to>
    <xdr:cxnSp macro="">
      <xdr:nvCxnSpPr>
        <xdr:cNvPr id="540" name="直線コネクタ 539">
          <a:extLst>
            <a:ext uri="{FF2B5EF4-FFF2-40B4-BE49-F238E27FC236}">
              <a16:creationId xmlns:a16="http://schemas.microsoft.com/office/drawing/2014/main" id="{FEC6C239-08E3-416C-BF67-5FED0984666D}"/>
            </a:ext>
          </a:extLst>
        </xdr:cNvPr>
        <xdr:cNvCxnSpPr/>
      </xdr:nvCxnSpPr>
      <xdr:spPr>
        <a:xfrm flipV="1">
          <a:off x="19545300" y="6566863"/>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41" name="n_1aveValue【一般廃棄物処理施設】&#10;一人当たり有形固定資産（償却資産）額">
          <a:extLst>
            <a:ext uri="{FF2B5EF4-FFF2-40B4-BE49-F238E27FC236}">
              <a16:creationId xmlns:a16="http://schemas.microsoft.com/office/drawing/2014/main" id="{7009567F-AB54-41EA-A08A-8428EAB55DDC}"/>
            </a:ext>
          </a:extLst>
        </xdr:cNvPr>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42" name="n_2aveValue【一般廃棄物処理施設】&#10;一人当たり有形固定資産（償却資産）額">
          <a:extLst>
            <a:ext uri="{FF2B5EF4-FFF2-40B4-BE49-F238E27FC236}">
              <a16:creationId xmlns:a16="http://schemas.microsoft.com/office/drawing/2014/main" id="{B25A3186-5045-45BA-B198-30E92F9E3A02}"/>
            </a:ext>
          </a:extLst>
        </xdr:cNvPr>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543" name="n_3aveValue【一般廃棄物処理施設】&#10;一人当たり有形固定資産（償却資産）額">
          <a:extLst>
            <a:ext uri="{FF2B5EF4-FFF2-40B4-BE49-F238E27FC236}">
              <a16:creationId xmlns:a16="http://schemas.microsoft.com/office/drawing/2014/main" id="{77DA197C-5208-4DCF-AC18-0705F6792C5D}"/>
            </a:ext>
          </a:extLst>
        </xdr:cNvPr>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44" name="n_4aveValue【一般廃棄物処理施設】&#10;一人当たり有形固定資産（償却資産）額">
          <a:extLst>
            <a:ext uri="{FF2B5EF4-FFF2-40B4-BE49-F238E27FC236}">
              <a16:creationId xmlns:a16="http://schemas.microsoft.com/office/drawing/2014/main" id="{8ABD615A-A9B3-4E5A-8605-5ED036624AB1}"/>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106439</xdr:rowOff>
    </xdr:from>
    <xdr:ext cx="599010" cy="259045"/>
    <xdr:sp macro="" textlink="">
      <xdr:nvSpPr>
        <xdr:cNvPr id="545" name="n_1mainValue【一般廃棄物処理施設】&#10;一人当たり有形固定資産（償却資産）額">
          <a:extLst>
            <a:ext uri="{FF2B5EF4-FFF2-40B4-BE49-F238E27FC236}">
              <a16:creationId xmlns:a16="http://schemas.microsoft.com/office/drawing/2014/main" id="{2C8FED01-7739-4A66-80C9-BA794C63E01C}"/>
            </a:ext>
          </a:extLst>
        </xdr:cNvPr>
        <xdr:cNvSpPr txBox="1"/>
      </xdr:nvSpPr>
      <xdr:spPr>
        <a:xfrm>
          <a:off x="21011095" y="627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119090</xdr:rowOff>
    </xdr:from>
    <xdr:ext cx="599010" cy="259045"/>
    <xdr:sp macro="" textlink="">
      <xdr:nvSpPr>
        <xdr:cNvPr id="546" name="n_2mainValue【一般廃棄物処理施設】&#10;一人当たり有形固定資産（償却資産）額">
          <a:extLst>
            <a:ext uri="{FF2B5EF4-FFF2-40B4-BE49-F238E27FC236}">
              <a16:creationId xmlns:a16="http://schemas.microsoft.com/office/drawing/2014/main" id="{488AD7F5-EC01-4F05-A5F5-281FAD43A1B2}"/>
            </a:ext>
          </a:extLst>
        </xdr:cNvPr>
        <xdr:cNvSpPr txBox="1"/>
      </xdr:nvSpPr>
      <xdr:spPr>
        <a:xfrm>
          <a:off x="20134795" y="629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130090</xdr:rowOff>
    </xdr:from>
    <xdr:ext cx="599010" cy="259045"/>
    <xdr:sp macro="" textlink="">
      <xdr:nvSpPr>
        <xdr:cNvPr id="547" name="n_3mainValue【一般廃棄物処理施設】&#10;一人当たり有形固定資産（償却資産）額">
          <a:extLst>
            <a:ext uri="{FF2B5EF4-FFF2-40B4-BE49-F238E27FC236}">
              <a16:creationId xmlns:a16="http://schemas.microsoft.com/office/drawing/2014/main" id="{20548865-4AAD-4DDD-B788-2FFFBD9A6827}"/>
            </a:ext>
          </a:extLst>
        </xdr:cNvPr>
        <xdr:cNvSpPr txBox="1"/>
      </xdr:nvSpPr>
      <xdr:spPr>
        <a:xfrm>
          <a:off x="19245795" y="630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a:extLst>
            <a:ext uri="{FF2B5EF4-FFF2-40B4-BE49-F238E27FC236}">
              <a16:creationId xmlns:a16="http://schemas.microsoft.com/office/drawing/2014/main" id="{F3ED69CA-A64F-405E-A318-2E629A0BD9D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a:extLst>
            <a:ext uri="{FF2B5EF4-FFF2-40B4-BE49-F238E27FC236}">
              <a16:creationId xmlns:a16="http://schemas.microsoft.com/office/drawing/2014/main" id="{9E87DD20-2414-4458-80DE-AA9E409803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a:extLst>
            <a:ext uri="{FF2B5EF4-FFF2-40B4-BE49-F238E27FC236}">
              <a16:creationId xmlns:a16="http://schemas.microsoft.com/office/drawing/2014/main" id="{028E9311-1C76-4EDB-BE82-77D5209D9E3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a:extLst>
            <a:ext uri="{FF2B5EF4-FFF2-40B4-BE49-F238E27FC236}">
              <a16:creationId xmlns:a16="http://schemas.microsoft.com/office/drawing/2014/main" id="{B724D94B-569F-4FE3-B715-81DEB1834B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a:extLst>
            <a:ext uri="{FF2B5EF4-FFF2-40B4-BE49-F238E27FC236}">
              <a16:creationId xmlns:a16="http://schemas.microsoft.com/office/drawing/2014/main" id="{159958E2-7B33-4758-8824-A942CBCE26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a:extLst>
            <a:ext uri="{FF2B5EF4-FFF2-40B4-BE49-F238E27FC236}">
              <a16:creationId xmlns:a16="http://schemas.microsoft.com/office/drawing/2014/main" id="{B434C69B-485A-4AF9-A890-526AFCA32DA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a:extLst>
            <a:ext uri="{FF2B5EF4-FFF2-40B4-BE49-F238E27FC236}">
              <a16:creationId xmlns:a16="http://schemas.microsoft.com/office/drawing/2014/main" id="{2B4EE9B0-5599-40C0-9C15-160560B000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a:extLst>
            <a:ext uri="{FF2B5EF4-FFF2-40B4-BE49-F238E27FC236}">
              <a16:creationId xmlns:a16="http://schemas.microsoft.com/office/drawing/2014/main" id="{3A16BBDB-89F3-441C-82BA-B8CE47CEEF2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a:extLst>
            <a:ext uri="{FF2B5EF4-FFF2-40B4-BE49-F238E27FC236}">
              <a16:creationId xmlns:a16="http://schemas.microsoft.com/office/drawing/2014/main" id="{63746944-77E7-4E52-A3D9-BA735383B96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a:extLst>
            <a:ext uri="{FF2B5EF4-FFF2-40B4-BE49-F238E27FC236}">
              <a16:creationId xmlns:a16="http://schemas.microsoft.com/office/drawing/2014/main" id="{EA42128C-0EA0-4AEA-BD64-D1483C4E37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8" name="テキスト ボックス 557">
          <a:extLst>
            <a:ext uri="{FF2B5EF4-FFF2-40B4-BE49-F238E27FC236}">
              <a16:creationId xmlns:a16="http://schemas.microsoft.com/office/drawing/2014/main" id="{49A7645D-C961-4F80-9A08-2C8EB23F408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9" name="直線コネクタ 558">
          <a:extLst>
            <a:ext uri="{FF2B5EF4-FFF2-40B4-BE49-F238E27FC236}">
              <a16:creationId xmlns:a16="http://schemas.microsoft.com/office/drawing/2014/main" id="{75E4108B-72CA-42FC-A0D2-8C4458C4C03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0" name="テキスト ボックス 559">
          <a:extLst>
            <a:ext uri="{FF2B5EF4-FFF2-40B4-BE49-F238E27FC236}">
              <a16:creationId xmlns:a16="http://schemas.microsoft.com/office/drawing/2014/main" id="{1B25ABA7-2A09-402E-A235-55704AA4A27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1" name="直線コネクタ 560">
          <a:extLst>
            <a:ext uri="{FF2B5EF4-FFF2-40B4-BE49-F238E27FC236}">
              <a16:creationId xmlns:a16="http://schemas.microsoft.com/office/drawing/2014/main" id="{7F56EB25-DE38-42BF-A8F6-45CFD022956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2" name="テキスト ボックス 561">
          <a:extLst>
            <a:ext uri="{FF2B5EF4-FFF2-40B4-BE49-F238E27FC236}">
              <a16:creationId xmlns:a16="http://schemas.microsoft.com/office/drawing/2014/main" id="{91077734-B46E-4F58-A1A9-63395F555C5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3" name="直線コネクタ 562">
          <a:extLst>
            <a:ext uri="{FF2B5EF4-FFF2-40B4-BE49-F238E27FC236}">
              <a16:creationId xmlns:a16="http://schemas.microsoft.com/office/drawing/2014/main" id="{D0579E3C-22EA-41AB-97D5-A359BAA7FBA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4" name="テキスト ボックス 563">
          <a:extLst>
            <a:ext uri="{FF2B5EF4-FFF2-40B4-BE49-F238E27FC236}">
              <a16:creationId xmlns:a16="http://schemas.microsoft.com/office/drawing/2014/main" id="{00581A2C-C479-416E-8052-58E7036A9C2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5" name="直線コネクタ 564">
          <a:extLst>
            <a:ext uri="{FF2B5EF4-FFF2-40B4-BE49-F238E27FC236}">
              <a16:creationId xmlns:a16="http://schemas.microsoft.com/office/drawing/2014/main" id="{9A287B43-7F54-479A-B3C7-BD5FE14DF33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6" name="テキスト ボックス 565">
          <a:extLst>
            <a:ext uri="{FF2B5EF4-FFF2-40B4-BE49-F238E27FC236}">
              <a16:creationId xmlns:a16="http://schemas.microsoft.com/office/drawing/2014/main" id="{03424602-0883-44DB-9273-06D5FAB9EB3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7" name="直線コネクタ 566">
          <a:extLst>
            <a:ext uri="{FF2B5EF4-FFF2-40B4-BE49-F238E27FC236}">
              <a16:creationId xmlns:a16="http://schemas.microsoft.com/office/drawing/2014/main" id="{9F4768A2-83BE-438F-A91B-C19A6972B1A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8" name="テキスト ボックス 567">
          <a:extLst>
            <a:ext uri="{FF2B5EF4-FFF2-40B4-BE49-F238E27FC236}">
              <a16:creationId xmlns:a16="http://schemas.microsoft.com/office/drawing/2014/main" id="{E25F28DC-6D2B-4630-9574-5693CA1F75A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9" name="直線コネクタ 568">
          <a:extLst>
            <a:ext uri="{FF2B5EF4-FFF2-40B4-BE49-F238E27FC236}">
              <a16:creationId xmlns:a16="http://schemas.microsoft.com/office/drawing/2014/main" id="{6038028A-EF34-463A-9597-DB9E81A2E7B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0" name="テキスト ボックス 569">
          <a:extLst>
            <a:ext uri="{FF2B5EF4-FFF2-40B4-BE49-F238E27FC236}">
              <a16:creationId xmlns:a16="http://schemas.microsoft.com/office/drawing/2014/main" id="{2BDD4D09-3E23-46CD-A77D-2DD0ADBFB70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a:extLst>
            <a:ext uri="{FF2B5EF4-FFF2-40B4-BE49-F238E27FC236}">
              <a16:creationId xmlns:a16="http://schemas.microsoft.com/office/drawing/2014/main" id="{258369C8-487F-41CA-8A3E-66F856BDE9A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a:extLst>
            <a:ext uri="{FF2B5EF4-FFF2-40B4-BE49-F238E27FC236}">
              <a16:creationId xmlns:a16="http://schemas.microsoft.com/office/drawing/2014/main" id="{6BBA3D14-E640-495D-9AF3-1A6284CE0F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73" name="直線コネクタ 572">
          <a:extLst>
            <a:ext uri="{FF2B5EF4-FFF2-40B4-BE49-F238E27FC236}">
              <a16:creationId xmlns:a16="http://schemas.microsoft.com/office/drawing/2014/main" id="{B10E8DA2-9362-4453-BEDA-1A62EA72B525}"/>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74" name="【保健センター・保健所】&#10;有形固定資産減価償却率最小値テキスト">
          <a:extLst>
            <a:ext uri="{FF2B5EF4-FFF2-40B4-BE49-F238E27FC236}">
              <a16:creationId xmlns:a16="http://schemas.microsoft.com/office/drawing/2014/main" id="{90D0AC25-4EED-4DC3-9D42-50EC5B0CEFAE}"/>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75" name="直線コネクタ 574">
          <a:extLst>
            <a:ext uri="{FF2B5EF4-FFF2-40B4-BE49-F238E27FC236}">
              <a16:creationId xmlns:a16="http://schemas.microsoft.com/office/drawing/2014/main" id="{3B13ACFC-248B-45E1-9316-260EB75D7AA3}"/>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76" name="【保健センター・保健所】&#10;有形固定資産減価償却率最大値テキスト">
          <a:extLst>
            <a:ext uri="{FF2B5EF4-FFF2-40B4-BE49-F238E27FC236}">
              <a16:creationId xmlns:a16="http://schemas.microsoft.com/office/drawing/2014/main" id="{FACBC970-0081-4768-A846-409D6DC43AD1}"/>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77" name="直線コネクタ 576">
          <a:extLst>
            <a:ext uri="{FF2B5EF4-FFF2-40B4-BE49-F238E27FC236}">
              <a16:creationId xmlns:a16="http://schemas.microsoft.com/office/drawing/2014/main" id="{682875AF-34AA-48CE-B0B9-B1B51112B26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578" name="【保健センター・保健所】&#10;有形固定資産減価償却率平均値テキスト">
          <a:extLst>
            <a:ext uri="{FF2B5EF4-FFF2-40B4-BE49-F238E27FC236}">
              <a16:creationId xmlns:a16="http://schemas.microsoft.com/office/drawing/2014/main" id="{B6C2604B-8305-4F7B-B709-2E09F0BDB9D4}"/>
            </a:ext>
          </a:extLst>
        </xdr:cNvPr>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79" name="フローチャート: 判断 578">
          <a:extLst>
            <a:ext uri="{FF2B5EF4-FFF2-40B4-BE49-F238E27FC236}">
              <a16:creationId xmlns:a16="http://schemas.microsoft.com/office/drawing/2014/main" id="{11C65513-D542-4FB0-9CE2-38DC6F1450D4}"/>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80" name="フローチャート: 判断 579">
          <a:extLst>
            <a:ext uri="{FF2B5EF4-FFF2-40B4-BE49-F238E27FC236}">
              <a16:creationId xmlns:a16="http://schemas.microsoft.com/office/drawing/2014/main" id="{50830FC1-66F2-4451-9950-6C0A44170082}"/>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81" name="フローチャート: 判断 580">
          <a:extLst>
            <a:ext uri="{FF2B5EF4-FFF2-40B4-BE49-F238E27FC236}">
              <a16:creationId xmlns:a16="http://schemas.microsoft.com/office/drawing/2014/main" id="{C6462189-3A14-47D8-BB6C-1900FF0FEDEB}"/>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82" name="フローチャート: 判断 581">
          <a:extLst>
            <a:ext uri="{FF2B5EF4-FFF2-40B4-BE49-F238E27FC236}">
              <a16:creationId xmlns:a16="http://schemas.microsoft.com/office/drawing/2014/main" id="{AB426452-BED8-49CB-B554-290FE98E506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83" name="フローチャート: 判断 582">
          <a:extLst>
            <a:ext uri="{FF2B5EF4-FFF2-40B4-BE49-F238E27FC236}">
              <a16:creationId xmlns:a16="http://schemas.microsoft.com/office/drawing/2014/main" id="{8AADA9E8-F1EB-469F-A75C-9B1D9CC600E7}"/>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F88A2801-4C62-49E9-B664-D7B20C41D72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AB0A5630-7BFA-453D-BFF6-B10D962BCD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85C5FE0E-2E4D-41D4-9CD5-7797212B47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CE79CEE2-D493-47DC-8394-C8320F01B2A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A3749EAD-6B36-42CF-9B25-78C54ACC35C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101056</xdr:rowOff>
    </xdr:from>
    <xdr:to>
      <xdr:col>81</xdr:col>
      <xdr:colOff>101600</xdr:colOff>
      <xdr:row>59</xdr:row>
      <xdr:rowOff>31206</xdr:rowOff>
    </xdr:to>
    <xdr:sp macro="" textlink="">
      <xdr:nvSpPr>
        <xdr:cNvPr id="589" name="楕円 588">
          <a:extLst>
            <a:ext uri="{FF2B5EF4-FFF2-40B4-BE49-F238E27FC236}">
              <a16:creationId xmlns:a16="http://schemas.microsoft.com/office/drawing/2014/main" id="{A29768F0-AD9D-4F45-8F42-FCF1EABC4DF7}"/>
            </a:ext>
          </a:extLst>
        </xdr:cNvPr>
        <xdr:cNvSpPr/>
      </xdr:nvSpPr>
      <xdr:spPr>
        <a:xfrm>
          <a:off x="15430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71665</xdr:rowOff>
    </xdr:from>
    <xdr:to>
      <xdr:col>76</xdr:col>
      <xdr:colOff>165100</xdr:colOff>
      <xdr:row>59</xdr:row>
      <xdr:rowOff>1815</xdr:rowOff>
    </xdr:to>
    <xdr:sp macro="" textlink="">
      <xdr:nvSpPr>
        <xdr:cNvPr id="590" name="楕円 589">
          <a:extLst>
            <a:ext uri="{FF2B5EF4-FFF2-40B4-BE49-F238E27FC236}">
              <a16:creationId xmlns:a16="http://schemas.microsoft.com/office/drawing/2014/main" id="{FFE9F9D4-B7D9-46D3-827A-B4B1D33173CA}"/>
            </a:ext>
          </a:extLst>
        </xdr:cNvPr>
        <xdr:cNvSpPr/>
      </xdr:nvSpPr>
      <xdr:spPr>
        <a:xfrm>
          <a:off x="14541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122465</xdr:rowOff>
    </xdr:from>
    <xdr:to>
      <xdr:col>81</xdr:col>
      <xdr:colOff>50800</xdr:colOff>
      <xdr:row>58</xdr:row>
      <xdr:rowOff>151856</xdr:rowOff>
    </xdr:to>
    <xdr:cxnSp macro="">
      <xdr:nvCxnSpPr>
        <xdr:cNvPr id="591" name="直線コネクタ 590">
          <a:extLst>
            <a:ext uri="{FF2B5EF4-FFF2-40B4-BE49-F238E27FC236}">
              <a16:creationId xmlns:a16="http://schemas.microsoft.com/office/drawing/2014/main" id="{0A4C98B2-8D67-437E-B74F-4B95B63CA5CE}"/>
            </a:ext>
          </a:extLst>
        </xdr:cNvPr>
        <xdr:cNvCxnSpPr/>
      </xdr:nvCxnSpPr>
      <xdr:spPr>
        <a:xfrm>
          <a:off x="14592300" y="100665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47172</xdr:rowOff>
    </xdr:from>
    <xdr:to>
      <xdr:col>72</xdr:col>
      <xdr:colOff>38100</xdr:colOff>
      <xdr:row>58</xdr:row>
      <xdr:rowOff>148772</xdr:rowOff>
    </xdr:to>
    <xdr:sp macro="" textlink="">
      <xdr:nvSpPr>
        <xdr:cNvPr id="592" name="楕円 591">
          <a:extLst>
            <a:ext uri="{FF2B5EF4-FFF2-40B4-BE49-F238E27FC236}">
              <a16:creationId xmlns:a16="http://schemas.microsoft.com/office/drawing/2014/main" id="{D87ACCCD-C93C-4F14-9D35-65912D507F45}"/>
            </a:ext>
          </a:extLst>
        </xdr:cNvPr>
        <xdr:cNvSpPr/>
      </xdr:nvSpPr>
      <xdr:spPr>
        <a:xfrm>
          <a:off x="13652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97972</xdr:rowOff>
    </xdr:from>
    <xdr:to>
      <xdr:col>76</xdr:col>
      <xdr:colOff>114300</xdr:colOff>
      <xdr:row>58</xdr:row>
      <xdr:rowOff>122465</xdr:rowOff>
    </xdr:to>
    <xdr:cxnSp macro="">
      <xdr:nvCxnSpPr>
        <xdr:cNvPr id="593" name="直線コネクタ 592">
          <a:extLst>
            <a:ext uri="{FF2B5EF4-FFF2-40B4-BE49-F238E27FC236}">
              <a16:creationId xmlns:a16="http://schemas.microsoft.com/office/drawing/2014/main" id="{45269CC1-74D4-45AE-969C-9FFBC1A6FAC4}"/>
            </a:ext>
          </a:extLst>
        </xdr:cNvPr>
        <xdr:cNvCxnSpPr/>
      </xdr:nvCxnSpPr>
      <xdr:spPr>
        <a:xfrm>
          <a:off x="13703300" y="100420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594" name="n_1aveValue【保健センター・保健所】&#10;有形固定資産減価償却率">
          <a:extLst>
            <a:ext uri="{FF2B5EF4-FFF2-40B4-BE49-F238E27FC236}">
              <a16:creationId xmlns:a16="http://schemas.microsoft.com/office/drawing/2014/main" id="{8AA8FDAB-2EB7-46E8-88C3-45875B0BD746}"/>
            </a:ext>
          </a:extLst>
        </xdr:cNvPr>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595" name="n_2aveValue【保健センター・保健所】&#10;有形固定資産減価償却率">
          <a:extLst>
            <a:ext uri="{FF2B5EF4-FFF2-40B4-BE49-F238E27FC236}">
              <a16:creationId xmlns:a16="http://schemas.microsoft.com/office/drawing/2014/main" id="{59662032-7202-4AE4-9701-DCCC9CB111AB}"/>
            </a:ext>
          </a:extLst>
        </xdr:cNvPr>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96" name="n_3aveValue【保健センター・保健所】&#10;有形固定資産減価償却率">
          <a:extLst>
            <a:ext uri="{FF2B5EF4-FFF2-40B4-BE49-F238E27FC236}">
              <a16:creationId xmlns:a16="http://schemas.microsoft.com/office/drawing/2014/main" id="{04E6CAD4-D627-4436-8AD4-7856541A4802}"/>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97" name="n_4aveValue【保健センター・保健所】&#10;有形固定資産減価償却率">
          <a:extLst>
            <a:ext uri="{FF2B5EF4-FFF2-40B4-BE49-F238E27FC236}">
              <a16:creationId xmlns:a16="http://schemas.microsoft.com/office/drawing/2014/main" id="{D02879A9-EBEF-4381-8AA8-6A3A3DF558A0}"/>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47733</xdr:rowOff>
    </xdr:from>
    <xdr:ext cx="405111" cy="259045"/>
    <xdr:sp macro="" textlink="">
      <xdr:nvSpPr>
        <xdr:cNvPr id="598" name="n_1mainValue【保健センター・保健所】&#10;有形固定資産減価償却率">
          <a:extLst>
            <a:ext uri="{FF2B5EF4-FFF2-40B4-BE49-F238E27FC236}">
              <a16:creationId xmlns:a16="http://schemas.microsoft.com/office/drawing/2014/main" id="{0CEFFED5-5B98-46B4-BEB0-2321B7E97BA3}"/>
            </a:ext>
          </a:extLst>
        </xdr:cNvPr>
        <xdr:cNvSpPr txBox="1"/>
      </xdr:nvSpPr>
      <xdr:spPr>
        <a:xfrm>
          <a:off x="15266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18342</xdr:rowOff>
    </xdr:from>
    <xdr:ext cx="405111" cy="259045"/>
    <xdr:sp macro="" textlink="">
      <xdr:nvSpPr>
        <xdr:cNvPr id="599" name="n_2mainValue【保健センター・保健所】&#10;有形固定資産減価償却率">
          <a:extLst>
            <a:ext uri="{FF2B5EF4-FFF2-40B4-BE49-F238E27FC236}">
              <a16:creationId xmlns:a16="http://schemas.microsoft.com/office/drawing/2014/main" id="{FA37849B-20B8-420C-A7E3-73933F490988}"/>
            </a:ext>
          </a:extLst>
        </xdr:cNvPr>
        <xdr:cNvSpPr txBox="1"/>
      </xdr:nvSpPr>
      <xdr:spPr>
        <a:xfrm>
          <a:off x="14389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165299</xdr:rowOff>
    </xdr:from>
    <xdr:ext cx="405111" cy="259045"/>
    <xdr:sp macro="" textlink="">
      <xdr:nvSpPr>
        <xdr:cNvPr id="600" name="n_3mainValue【保健センター・保健所】&#10;有形固定資産減価償却率">
          <a:extLst>
            <a:ext uri="{FF2B5EF4-FFF2-40B4-BE49-F238E27FC236}">
              <a16:creationId xmlns:a16="http://schemas.microsoft.com/office/drawing/2014/main" id="{FF5A54D3-B3AD-4471-80BF-15D3580C02DE}"/>
            </a:ext>
          </a:extLst>
        </xdr:cNvPr>
        <xdr:cNvSpPr txBox="1"/>
      </xdr:nvSpPr>
      <xdr:spPr>
        <a:xfrm>
          <a:off x="13500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a:extLst>
            <a:ext uri="{FF2B5EF4-FFF2-40B4-BE49-F238E27FC236}">
              <a16:creationId xmlns:a16="http://schemas.microsoft.com/office/drawing/2014/main" id="{5906F1E8-105C-4603-8253-494BB4F2AB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a:extLst>
            <a:ext uri="{FF2B5EF4-FFF2-40B4-BE49-F238E27FC236}">
              <a16:creationId xmlns:a16="http://schemas.microsoft.com/office/drawing/2014/main" id="{8F85D82F-C9CC-42C9-BA7E-22C50CF9E4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a:extLst>
            <a:ext uri="{FF2B5EF4-FFF2-40B4-BE49-F238E27FC236}">
              <a16:creationId xmlns:a16="http://schemas.microsoft.com/office/drawing/2014/main" id="{CF8E2329-5E76-4E32-8318-A661D71DF9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a:extLst>
            <a:ext uri="{FF2B5EF4-FFF2-40B4-BE49-F238E27FC236}">
              <a16:creationId xmlns:a16="http://schemas.microsoft.com/office/drawing/2014/main" id="{7A1676B9-4B5E-4F38-A5C4-CAB06C6969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a:extLst>
            <a:ext uri="{FF2B5EF4-FFF2-40B4-BE49-F238E27FC236}">
              <a16:creationId xmlns:a16="http://schemas.microsoft.com/office/drawing/2014/main" id="{58EBEC90-6927-4C63-9FD7-0CA0DC90B24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a:extLst>
            <a:ext uri="{FF2B5EF4-FFF2-40B4-BE49-F238E27FC236}">
              <a16:creationId xmlns:a16="http://schemas.microsoft.com/office/drawing/2014/main" id="{EA6B4435-A1D1-45D7-B26C-F7BBE88DF3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a:extLst>
            <a:ext uri="{FF2B5EF4-FFF2-40B4-BE49-F238E27FC236}">
              <a16:creationId xmlns:a16="http://schemas.microsoft.com/office/drawing/2014/main" id="{499AB04C-7FBC-4793-ADE1-CB394206AF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a:extLst>
            <a:ext uri="{FF2B5EF4-FFF2-40B4-BE49-F238E27FC236}">
              <a16:creationId xmlns:a16="http://schemas.microsoft.com/office/drawing/2014/main" id="{9E3C4311-9B9A-405E-A025-C57EE01E18F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a:extLst>
            <a:ext uri="{FF2B5EF4-FFF2-40B4-BE49-F238E27FC236}">
              <a16:creationId xmlns:a16="http://schemas.microsoft.com/office/drawing/2014/main" id="{F45BFAE6-FFCD-4EBE-A95B-9D3931D1C48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a:extLst>
            <a:ext uri="{FF2B5EF4-FFF2-40B4-BE49-F238E27FC236}">
              <a16:creationId xmlns:a16="http://schemas.microsoft.com/office/drawing/2014/main" id="{1CEDD5F0-4088-4AD2-B7B2-E71DC05AB65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1" name="直線コネクタ 610">
          <a:extLst>
            <a:ext uri="{FF2B5EF4-FFF2-40B4-BE49-F238E27FC236}">
              <a16:creationId xmlns:a16="http://schemas.microsoft.com/office/drawing/2014/main" id="{561DE0A7-F350-4C68-97B7-E632D69E7C7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B06BDA6C-96C1-4006-A3F6-0EFEE1844B4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3" name="直線コネクタ 612">
          <a:extLst>
            <a:ext uri="{FF2B5EF4-FFF2-40B4-BE49-F238E27FC236}">
              <a16:creationId xmlns:a16="http://schemas.microsoft.com/office/drawing/2014/main" id="{7A972062-303D-4C47-A2CC-17192ED5FB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4" name="テキスト ボックス 613">
          <a:extLst>
            <a:ext uri="{FF2B5EF4-FFF2-40B4-BE49-F238E27FC236}">
              <a16:creationId xmlns:a16="http://schemas.microsoft.com/office/drawing/2014/main" id="{C41FA997-0D46-4085-86F4-BE040E9DEC7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5" name="直線コネクタ 614">
          <a:extLst>
            <a:ext uri="{FF2B5EF4-FFF2-40B4-BE49-F238E27FC236}">
              <a16:creationId xmlns:a16="http://schemas.microsoft.com/office/drawing/2014/main" id="{0D7BD4EA-5CA5-43C6-B918-2602390AFC0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6" name="テキスト ボックス 615">
          <a:extLst>
            <a:ext uri="{FF2B5EF4-FFF2-40B4-BE49-F238E27FC236}">
              <a16:creationId xmlns:a16="http://schemas.microsoft.com/office/drawing/2014/main" id="{5481B2FB-74BB-4DE4-9605-1FB06E33609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7" name="直線コネクタ 616">
          <a:extLst>
            <a:ext uri="{FF2B5EF4-FFF2-40B4-BE49-F238E27FC236}">
              <a16:creationId xmlns:a16="http://schemas.microsoft.com/office/drawing/2014/main" id="{BF436FDD-444D-4442-99BE-5AA0CF807F8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8" name="テキスト ボックス 617">
          <a:extLst>
            <a:ext uri="{FF2B5EF4-FFF2-40B4-BE49-F238E27FC236}">
              <a16:creationId xmlns:a16="http://schemas.microsoft.com/office/drawing/2014/main" id="{2810E562-DA1A-4392-A9EB-D1EB702FD44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9" name="直線コネクタ 618">
          <a:extLst>
            <a:ext uri="{FF2B5EF4-FFF2-40B4-BE49-F238E27FC236}">
              <a16:creationId xmlns:a16="http://schemas.microsoft.com/office/drawing/2014/main" id="{4D749C00-BB4E-42C4-BBEF-CF831F6F6BB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0" name="テキスト ボックス 619">
          <a:extLst>
            <a:ext uri="{FF2B5EF4-FFF2-40B4-BE49-F238E27FC236}">
              <a16:creationId xmlns:a16="http://schemas.microsoft.com/office/drawing/2014/main" id="{8E7F220D-AB48-4351-9638-EEB4FDC4DC3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1" name="直線コネクタ 620">
          <a:extLst>
            <a:ext uri="{FF2B5EF4-FFF2-40B4-BE49-F238E27FC236}">
              <a16:creationId xmlns:a16="http://schemas.microsoft.com/office/drawing/2014/main" id="{56BEDCAB-1E7E-465B-9579-EF1BB05553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2" name="テキスト ボックス 621">
          <a:extLst>
            <a:ext uri="{FF2B5EF4-FFF2-40B4-BE49-F238E27FC236}">
              <a16:creationId xmlns:a16="http://schemas.microsoft.com/office/drawing/2014/main" id="{7B95296C-5511-43E4-B143-1579D6FCECC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3" name="【保健センター・保健所】&#10;一人当たり面積グラフ枠">
          <a:extLst>
            <a:ext uri="{FF2B5EF4-FFF2-40B4-BE49-F238E27FC236}">
              <a16:creationId xmlns:a16="http://schemas.microsoft.com/office/drawing/2014/main" id="{3AAB8AE3-C553-49F7-9971-6C3CC2A04F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24" name="直線コネクタ 623">
          <a:extLst>
            <a:ext uri="{FF2B5EF4-FFF2-40B4-BE49-F238E27FC236}">
              <a16:creationId xmlns:a16="http://schemas.microsoft.com/office/drawing/2014/main" id="{B85D4759-BBDC-4587-AEDD-FB566FB67EB1}"/>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25" name="【保健センター・保健所】&#10;一人当たり面積最小値テキスト">
          <a:extLst>
            <a:ext uri="{FF2B5EF4-FFF2-40B4-BE49-F238E27FC236}">
              <a16:creationId xmlns:a16="http://schemas.microsoft.com/office/drawing/2014/main" id="{15A223DF-CD27-47A4-BC63-CB3C8BD93FDD}"/>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26" name="直線コネクタ 625">
          <a:extLst>
            <a:ext uri="{FF2B5EF4-FFF2-40B4-BE49-F238E27FC236}">
              <a16:creationId xmlns:a16="http://schemas.microsoft.com/office/drawing/2014/main" id="{08C47B47-4BF2-405E-AC32-D5F33FF7297D}"/>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27" name="【保健センター・保健所】&#10;一人当たり面積最大値テキスト">
          <a:extLst>
            <a:ext uri="{FF2B5EF4-FFF2-40B4-BE49-F238E27FC236}">
              <a16:creationId xmlns:a16="http://schemas.microsoft.com/office/drawing/2014/main" id="{CB6AC8FA-4C57-42B6-8343-25AF43BFA8AC}"/>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28" name="直線コネクタ 627">
          <a:extLst>
            <a:ext uri="{FF2B5EF4-FFF2-40B4-BE49-F238E27FC236}">
              <a16:creationId xmlns:a16="http://schemas.microsoft.com/office/drawing/2014/main" id="{7D37975C-9057-4960-84EB-BD90921B1189}"/>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29" name="【保健センター・保健所】&#10;一人当たり面積平均値テキスト">
          <a:extLst>
            <a:ext uri="{FF2B5EF4-FFF2-40B4-BE49-F238E27FC236}">
              <a16:creationId xmlns:a16="http://schemas.microsoft.com/office/drawing/2014/main" id="{3D1DB827-56C7-4427-937E-66665A4404DD}"/>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0" name="フローチャート: 判断 629">
          <a:extLst>
            <a:ext uri="{FF2B5EF4-FFF2-40B4-BE49-F238E27FC236}">
              <a16:creationId xmlns:a16="http://schemas.microsoft.com/office/drawing/2014/main" id="{9239D48E-8A87-45BA-AAD4-3C0B5B0E72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1" name="フローチャート: 判断 630">
          <a:extLst>
            <a:ext uri="{FF2B5EF4-FFF2-40B4-BE49-F238E27FC236}">
              <a16:creationId xmlns:a16="http://schemas.microsoft.com/office/drawing/2014/main" id="{49C00D20-7B7F-46AD-92CD-1531C3D47FD6}"/>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32" name="フローチャート: 判断 631">
          <a:extLst>
            <a:ext uri="{FF2B5EF4-FFF2-40B4-BE49-F238E27FC236}">
              <a16:creationId xmlns:a16="http://schemas.microsoft.com/office/drawing/2014/main" id="{0862ED9E-899F-4CCF-9CF2-A1EA45F9863B}"/>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33" name="フローチャート: 判断 632">
          <a:extLst>
            <a:ext uri="{FF2B5EF4-FFF2-40B4-BE49-F238E27FC236}">
              <a16:creationId xmlns:a16="http://schemas.microsoft.com/office/drawing/2014/main" id="{B2128BE2-5CFA-41C4-AA8C-817D9241B32F}"/>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34" name="フローチャート: 判断 633">
          <a:extLst>
            <a:ext uri="{FF2B5EF4-FFF2-40B4-BE49-F238E27FC236}">
              <a16:creationId xmlns:a16="http://schemas.microsoft.com/office/drawing/2014/main" id="{D76CB4BD-21FB-4AE5-B227-B16C3C98534C}"/>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76FAB273-005A-4A74-A88D-B3AD7B1BFBD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69A88CD3-B7BB-40C6-9D15-69461FDD9E8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DD77698F-C0F2-4B79-A8F0-F01A33BBDE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6442E160-4229-469E-82E3-865ACE2471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5E9EE0C5-1017-4CD0-9A1D-BF4DDCF5A89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640" name="楕円 639">
          <a:extLst>
            <a:ext uri="{FF2B5EF4-FFF2-40B4-BE49-F238E27FC236}">
              <a16:creationId xmlns:a16="http://schemas.microsoft.com/office/drawing/2014/main" id="{FF9E53C1-A5B8-42EB-80F2-4950985FE0CC}"/>
            </a:ext>
          </a:extLst>
        </xdr:cNvPr>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21590</xdr:rowOff>
    </xdr:from>
    <xdr:to>
      <xdr:col>107</xdr:col>
      <xdr:colOff>101600</xdr:colOff>
      <xdr:row>63</xdr:row>
      <xdr:rowOff>123190</xdr:rowOff>
    </xdr:to>
    <xdr:sp macro="" textlink="">
      <xdr:nvSpPr>
        <xdr:cNvPr id="641" name="楕円 640">
          <a:extLst>
            <a:ext uri="{FF2B5EF4-FFF2-40B4-BE49-F238E27FC236}">
              <a16:creationId xmlns:a16="http://schemas.microsoft.com/office/drawing/2014/main" id="{6B1849DA-A19C-4A65-8072-CCDA2631149B}"/>
            </a:ext>
          </a:extLst>
        </xdr:cNvPr>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72390</xdr:rowOff>
    </xdr:to>
    <xdr:cxnSp macro="">
      <xdr:nvCxnSpPr>
        <xdr:cNvPr id="642" name="直線コネクタ 641">
          <a:extLst>
            <a:ext uri="{FF2B5EF4-FFF2-40B4-BE49-F238E27FC236}">
              <a16:creationId xmlns:a16="http://schemas.microsoft.com/office/drawing/2014/main" id="{DB2CF03A-2886-4272-BAB5-DED18F01CEB8}"/>
            </a:ext>
          </a:extLst>
        </xdr:cNvPr>
        <xdr:cNvCxnSpPr/>
      </xdr:nvCxnSpPr>
      <xdr:spPr>
        <a:xfrm>
          <a:off x="20434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643" name="楕円 642">
          <a:extLst>
            <a:ext uri="{FF2B5EF4-FFF2-40B4-BE49-F238E27FC236}">
              <a16:creationId xmlns:a16="http://schemas.microsoft.com/office/drawing/2014/main" id="{1C38F02F-35DB-409E-B2A4-6BACCFEFE15F}"/>
            </a:ext>
          </a:extLst>
        </xdr:cNvPr>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63</xdr:row>
      <xdr:rowOff>72390</xdr:rowOff>
    </xdr:to>
    <xdr:cxnSp macro="">
      <xdr:nvCxnSpPr>
        <xdr:cNvPr id="644" name="直線コネクタ 643">
          <a:extLst>
            <a:ext uri="{FF2B5EF4-FFF2-40B4-BE49-F238E27FC236}">
              <a16:creationId xmlns:a16="http://schemas.microsoft.com/office/drawing/2014/main" id="{DA63F4AC-EBAB-4063-AB2A-7E95282B814E}"/>
            </a:ext>
          </a:extLst>
        </xdr:cNvPr>
        <xdr:cNvCxnSpPr/>
      </xdr:nvCxnSpPr>
      <xdr:spPr>
        <a:xfrm>
          <a:off x="19545300" y="10759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45" name="n_1aveValue【保健センター・保健所】&#10;一人当たり面積">
          <a:extLst>
            <a:ext uri="{FF2B5EF4-FFF2-40B4-BE49-F238E27FC236}">
              <a16:creationId xmlns:a16="http://schemas.microsoft.com/office/drawing/2014/main" id="{EF94C60F-3C16-4B5F-B856-AEBF9554029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46" name="n_2aveValue【保健センター・保健所】&#10;一人当たり面積">
          <a:extLst>
            <a:ext uri="{FF2B5EF4-FFF2-40B4-BE49-F238E27FC236}">
              <a16:creationId xmlns:a16="http://schemas.microsoft.com/office/drawing/2014/main" id="{293001B8-58DB-4027-B25E-5E5BC6E56A6B}"/>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47" name="n_3aveValue【保健センター・保健所】&#10;一人当たり面積">
          <a:extLst>
            <a:ext uri="{FF2B5EF4-FFF2-40B4-BE49-F238E27FC236}">
              <a16:creationId xmlns:a16="http://schemas.microsoft.com/office/drawing/2014/main" id="{29263C13-03F9-432E-87F0-6E838CAFC99F}"/>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48" name="n_4aveValue【保健センター・保健所】&#10;一人当たり面積">
          <a:extLst>
            <a:ext uri="{FF2B5EF4-FFF2-40B4-BE49-F238E27FC236}">
              <a16:creationId xmlns:a16="http://schemas.microsoft.com/office/drawing/2014/main" id="{2B5FCDAC-BC31-45B1-A400-82D3D15C5E92}"/>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649" name="n_1mainValue【保健センター・保健所】&#10;一人当たり面積">
          <a:extLst>
            <a:ext uri="{FF2B5EF4-FFF2-40B4-BE49-F238E27FC236}">
              <a16:creationId xmlns:a16="http://schemas.microsoft.com/office/drawing/2014/main" id="{525C3D40-E8AB-4476-BCF1-66090446C904}"/>
            </a:ext>
          </a:extLst>
        </xdr:cNvPr>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650" name="n_2mainValue【保健センター・保健所】&#10;一人当たり面積">
          <a:extLst>
            <a:ext uri="{FF2B5EF4-FFF2-40B4-BE49-F238E27FC236}">
              <a16:creationId xmlns:a16="http://schemas.microsoft.com/office/drawing/2014/main" id="{A1F6511F-4DC6-4D92-BB20-1BB4413D98C9}"/>
            </a:ext>
          </a:extLst>
        </xdr:cNvPr>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xdr:rowOff>
    </xdr:from>
    <xdr:ext cx="469744" cy="259045"/>
    <xdr:sp macro="" textlink="">
      <xdr:nvSpPr>
        <xdr:cNvPr id="651" name="n_3mainValue【保健センター・保健所】&#10;一人当たり面積">
          <a:extLst>
            <a:ext uri="{FF2B5EF4-FFF2-40B4-BE49-F238E27FC236}">
              <a16:creationId xmlns:a16="http://schemas.microsoft.com/office/drawing/2014/main" id="{6E403185-6D4B-421C-AA93-661DA6AC9643}"/>
            </a:ext>
          </a:extLst>
        </xdr:cNvPr>
        <xdr:cNvSpPr txBox="1"/>
      </xdr:nvSpPr>
      <xdr:spPr>
        <a:xfrm>
          <a:off x="19310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a:extLst>
            <a:ext uri="{FF2B5EF4-FFF2-40B4-BE49-F238E27FC236}">
              <a16:creationId xmlns:a16="http://schemas.microsoft.com/office/drawing/2014/main" id="{BCA8DD69-0FA6-47BD-9369-FDEF897BA07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a:extLst>
            <a:ext uri="{FF2B5EF4-FFF2-40B4-BE49-F238E27FC236}">
              <a16:creationId xmlns:a16="http://schemas.microsoft.com/office/drawing/2014/main" id="{A31DDC8D-B8AC-4EA5-93A6-F0A8FD39CE1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a:extLst>
            <a:ext uri="{FF2B5EF4-FFF2-40B4-BE49-F238E27FC236}">
              <a16:creationId xmlns:a16="http://schemas.microsoft.com/office/drawing/2014/main" id="{68F500B5-A185-4040-A149-855931FF2E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a:extLst>
            <a:ext uri="{FF2B5EF4-FFF2-40B4-BE49-F238E27FC236}">
              <a16:creationId xmlns:a16="http://schemas.microsoft.com/office/drawing/2014/main" id="{1CEF1B69-B8DA-4E6D-A72B-FF418FED359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a:extLst>
            <a:ext uri="{FF2B5EF4-FFF2-40B4-BE49-F238E27FC236}">
              <a16:creationId xmlns:a16="http://schemas.microsoft.com/office/drawing/2014/main" id="{7F177DE9-236E-4FAC-A978-C232B27B87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a:extLst>
            <a:ext uri="{FF2B5EF4-FFF2-40B4-BE49-F238E27FC236}">
              <a16:creationId xmlns:a16="http://schemas.microsoft.com/office/drawing/2014/main" id="{931F0C83-9F07-43C5-82AE-3A7E4499608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a:extLst>
            <a:ext uri="{FF2B5EF4-FFF2-40B4-BE49-F238E27FC236}">
              <a16:creationId xmlns:a16="http://schemas.microsoft.com/office/drawing/2014/main" id="{AE07641E-579A-4093-968B-A96C62C588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a:extLst>
            <a:ext uri="{FF2B5EF4-FFF2-40B4-BE49-F238E27FC236}">
              <a16:creationId xmlns:a16="http://schemas.microsoft.com/office/drawing/2014/main" id="{C837AC3C-648D-4CCC-9675-33CF6633C07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a:extLst>
            <a:ext uri="{FF2B5EF4-FFF2-40B4-BE49-F238E27FC236}">
              <a16:creationId xmlns:a16="http://schemas.microsoft.com/office/drawing/2014/main" id="{4B2A0C6F-49DB-4A7C-BAE6-3224D847FC8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a:extLst>
            <a:ext uri="{FF2B5EF4-FFF2-40B4-BE49-F238E27FC236}">
              <a16:creationId xmlns:a16="http://schemas.microsoft.com/office/drawing/2014/main" id="{E968D072-9250-43E6-AD9B-3FC4AC7DA3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2" name="テキスト ボックス 661">
          <a:extLst>
            <a:ext uri="{FF2B5EF4-FFF2-40B4-BE49-F238E27FC236}">
              <a16:creationId xmlns:a16="http://schemas.microsoft.com/office/drawing/2014/main" id="{96FEA10E-E938-45CC-8387-76EBD5B6753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3" name="直線コネクタ 662">
          <a:extLst>
            <a:ext uri="{FF2B5EF4-FFF2-40B4-BE49-F238E27FC236}">
              <a16:creationId xmlns:a16="http://schemas.microsoft.com/office/drawing/2014/main" id="{7CDC3FC3-4C2B-4F57-AC72-63CDC1E830E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4" name="テキスト ボックス 663">
          <a:extLst>
            <a:ext uri="{FF2B5EF4-FFF2-40B4-BE49-F238E27FC236}">
              <a16:creationId xmlns:a16="http://schemas.microsoft.com/office/drawing/2014/main" id="{83C39EC9-2B18-4AD1-9DC2-C94E9A15CB7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5" name="直線コネクタ 664">
          <a:extLst>
            <a:ext uri="{FF2B5EF4-FFF2-40B4-BE49-F238E27FC236}">
              <a16:creationId xmlns:a16="http://schemas.microsoft.com/office/drawing/2014/main" id="{B94B0B31-F6BD-4194-87C1-799CD7E605D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6" name="テキスト ボックス 665">
          <a:extLst>
            <a:ext uri="{FF2B5EF4-FFF2-40B4-BE49-F238E27FC236}">
              <a16:creationId xmlns:a16="http://schemas.microsoft.com/office/drawing/2014/main" id="{A8015817-C5AA-461A-A313-57F00A1D673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7" name="直線コネクタ 666">
          <a:extLst>
            <a:ext uri="{FF2B5EF4-FFF2-40B4-BE49-F238E27FC236}">
              <a16:creationId xmlns:a16="http://schemas.microsoft.com/office/drawing/2014/main" id="{CB450239-D6E9-41C4-84D5-4CC886967E7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8" name="テキスト ボックス 667">
          <a:extLst>
            <a:ext uri="{FF2B5EF4-FFF2-40B4-BE49-F238E27FC236}">
              <a16:creationId xmlns:a16="http://schemas.microsoft.com/office/drawing/2014/main" id="{89B58938-F627-479E-9ED5-561BB9F4ACF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9" name="直線コネクタ 668">
          <a:extLst>
            <a:ext uri="{FF2B5EF4-FFF2-40B4-BE49-F238E27FC236}">
              <a16:creationId xmlns:a16="http://schemas.microsoft.com/office/drawing/2014/main" id="{ECB6EB65-9495-4452-9467-BA406DA8A2A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0" name="テキスト ボックス 669">
          <a:extLst>
            <a:ext uri="{FF2B5EF4-FFF2-40B4-BE49-F238E27FC236}">
              <a16:creationId xmlns:a16="http://schemas.microsoft.com/office/drawing/2014/main" id="{FFA5FFE5-7C27-4307-B581-C44A6667AC6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1" name="直線コネクタ 670">
          <a:extLst>
            <a:ext uri="{FF2B5EF4-FFF2-40B4-BE49-F238E27FC236}">
              <a16:creationId xmlns:a16="http://schemas.microsoft.com/office/drawing/2014/main" id="{F3C4851C-64C9-4341-8D57-7BA7D9B9B44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2" name="テキスト ボックス 671">
          <a:extLst>
            <a:ext uri="{FF2B5EF4-FFF2-40B4-BE49-F238E27FC236}">
              <a16:creationId xmlns:a16="http://schemas.microsoft.com/office/drawing/2014/main" id="{73C86E99-6C97-47CC-9977-E069E873E2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3" name="直線コネクタ 672">
          <a:extLst>
            <a:ext uri="{FF2B5EF4-FFF2-40B4-BE49-F238E27FC236}">
              <a16:creationId xmlns:a16="http://schemas.microsoft.com/office/drawing/2014/main" id="{B1B2073D-1D25-4BD4-B767-719B40B4FFB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4" name="テキスト ボックス 673">
          <a:extLst>
            <a:ext uri="{FF2B5EF4-FFF2-40B4-BE49-F238E27FC236}">
              <a16:creationId xmlns:a16="http://schemas.microsoft.com/office/drawing/2014/main" id="{65F20C60-8208-48F2-A702-BB98FE73B23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a:extLst>
            <a:ext uri="{FF2B5EF4-FFF2-40B4-BE49-F238E27FC236}">
              <a16:creationId xmlns:a16="http://schemas.microsoft.com/office/drawing/2014/main" id="{F94ECDA4-7840-4235-BD30-B799E0E308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a:extLst>
            <a:ext uri="{FF2B5EF4-FFF2-40B4-BE49-F238E27FC236}">
              <a16:creationId xmlns:a16="http://schemas.microsoft.com/office/drawing/2014/main" id="{9D4C21FF-AC41-4606-9342-D590A2F55E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77" name="直線コネクタ 676">
          <a:extLst>
            <a:ext uri="{FF2B5EF4-FFF2-40B4-BE49-F238E27FC236}">
              <a16:creationId xmlns:a16="http://schemas.microsoft.com/office/drawing/2014/main" id="{9AE6E9A6-46FF-4C8D-9596-BF80D5831187}"/>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78" name="【消防施設】&#10;有形固定資産減価償却率最小値テキスト">
          <a:extLst>
            <a:ext uri="{FF2B5EF4-FFF2-40B4-BE49-F238E27FC236}">
              <a16:creationId xmlns:a16="http://schemas.microsoft.com/office/drawing/2014/main" id="{0F842363-5EC1-467C-9F28-9003FDB4FACE}"/>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79" name="直線コネクタ 678">
          <a:extLst>
            <a:ext uri="{FF2B5EF4-FFF2-40B4-BE49-F238E27FC236}">
              <a16:creationId xmlns:a16="http://schemas.microsoft.com/office/drawing/2014/main" id="{ECD87EA1-BA06-40AC-AAF9-0C49442F38B4}"/>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80" name="【消防施設】&#10;有形固定資産減価償却率最大値テキスト">
          <a:extLst>
            <a:ext uri="{FF2B5EF4-FFF2-40B4-BE49-F238E27FC236}">
              <a16:creationId xmlns:a16="http://schemas.microsoft.com/office/drawing/2014/main" id="{FA43A0B3-5EF6-4473-A0BC-714A7639B7A9}"/>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81" name="直線コネクタ 680">
          <a:extLst>
            <a:ext uri="{FF2B5EF4-FFF2-40B4-BE49-F238E27FC236}">
              <a16:creationId xmlns:a16="http://schemas.microsoft.com/office/drawing/2014/main" id="{E04AFE4F-E275-4042-865A-4E740EFDC0D9}"/>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682" name="【消防施設】&#10;有形固定資産減価償却率平均値テキスト">
          <a:extLst>
            <a:ext uri="{FF2B5EF4-FFF2-40B4-BE49-F238E27FC236}">
              <a16:creationId xmlns:a16="http://schemas.microsoft.com/office/drawing/2014/main" id="{5ABA3349-417E-4A3A-999E-03FFCDD77A17}"/>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83" name="フローチャート: 判断 682">
          <a:extLst>
            <a:ext uri="{FF2B5EF4-FFF2-40B4-BE49-F238E27FC236}">
              <a16:creationId xmlns:a16="http://schemas.microsoft.com/office/drawing/2014/main" id="{D22792D2-926D-4A48-8A2F-1799AA110DC3}"/>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684" name="フローチャート: 判断 683">
          <a:extLst>
            <a:ext uri="{FF2B5EF4-FFF2-40B4-BE49-F238E27FC236}">
              <a16:creationId xmlns:a16="http://schemas.microsoft.com/office/drawing/2014/main" id="{D9773864-EDBE-4DC4-AD32-84FED4F69DA4}"/>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85" name="フローチャート: 判断 684">
          <a:extLst>
            <a:ext uri="{FF2B5EF4-FFF2-40B4-BE49-F238E27FC236}">
              <a16:creationId xmlns:a16="http://schemas.microsoft.com/office/drawing/2014/main" id="{B005703E-735B-4CDD-848C-31F7C4FD829D}"/>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686" name="フローチャート: 判断 685">
          <a:extLst>
            <a:ext uri="{FF2B5EF4-FFF2-40B4-BE49-F238E27FC236}">
              <a16:creationId xmlns:a16="http://schemas.microsoft.com/office/drawing/2014/main" id="{4B5DC1AE-EEC8-4592-891E-582B2057A053}"/>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87" name="フローチャート: 判断 686">
          <a:extLst>
            <a:ext uri="{FF2B5EF4-FFF2-40B4-BE49-F238E27FC236}">
              <a16:creationId xmlns:a16="http://schemas.microsoft.com/office/drawing/2014/main" id="{29E33817-DCD9-4426-A303-74221B010AA6}"/>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5A77C2F4-202D-4DB8-8DC8-CB01EAA0000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6E030616-3E7E-4A2B-950D-ECFA452684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90D31CC-091C-4D39-80C4-D4BA9ED235F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ED9A1560-5107-40C5-A18A-E1EA33CFBFC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C98EA588-913A-429B-959A-DCC14E312D8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132624</xdr:rowOff>
    </xdr:from>
    <xdr:to>
      <xdr:col>81</xdr:col>
      <xdr:colOff>101600</xdr:colOff>
      <xdr:row>81</xdr:row>
      <xdr:rowOff>62774</xdr:rowOff>
    </xdr:to>
    <xdr:sp macro="" textlink="">
      <xdr:nvSpPr>
        <xdr:cNvPr id="693" name="楕円 692">
          <a:extLst>
            <a:ext uri="{FF2B5EF4-FFF2-40B4-BE49-F238E27FC236}">
              <a16:creationId xmlns:a16="http://schemas.microsoft.com/office/drawing/2014/main" id="{D68DB86A-DC28-4D13-89AA-8BB8961BB417}"/>
            </a:ext>
          </a:extLst>
        </xdr:cNvPr>
        <xdr:cNvSpPr/>
      </xdr:nvSpPr>
      <xdr:spPr>
        <a:xfrm>
          <a:off x="15430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127726</xdr:rowOff>
    </xdr:from>
    <xdr:to>
      <xdr:col>76</xdr:col>
      <xdr:colOff>165100</xdr:colOff>
      <xdr:row>81</xdr:row>
      <xdr:rowOff>57876</xdr:rowOff>
    </xdr:to>
    <xdr:sp macro="" textlink="">
      <xdr:nvSpPr>
        <xdr:cNvPr id="694" name="楕円 693">
          <a:extLst>
            <a:ext uri="{FF2B5EF4-FFF2-40B4-BE49-F238E27FC236}">
              <a16:creationId xmlns:a16="http://schemas.microsoft.com/office/drawing/2014/main" id="{9E1BA17C-9CB8-4B75-97C5-68A3A37A6822}"/>
            </a:ext>
          </a:extLst>
        </xdr:cNvPr>
        <xdr:cNvSpPr/>
      </xdr:nvSpPr>
      <xdr:spPr>
        <a:xfrm>
          <a:off x="14541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7076</xdr:rowOff>
    </xdr:from>
    <xdr:to>
      <xdr:col>81</xdr:col>
      <xdr:colOff>50800</xdr:colOff>
      <xdr:row>81</xdr:row>
      <xdr:rowOff>11974</xdr:rowOff>
    </xdr:to>
    <xdr:cxnSp macro="">
      <xdr:nvCxnSpPr>
        <xdr:cNvPr id="695" name="直線コネクタ 694">
          <a:extLst>
            <a:ext uri="{FF2B5EF4-FFF2-40B4-BE49-F238E27FC236}">
              <a16:creationId xmlns:a16="http://schemas.microsoft.com/office/drawing/2014/main" id="{CFCDF2FB-9831-4CEC-B5E4-EAC4D930D14C}"/>
            </a:ext>
          </a:extLst>
        </xdr:cNvPr>
        <xdr:cNvCxnSpPr/>
      </xdr:nvCxnSpPr>
      <xdr:spPr>
        <a:xfrm>
          <a:off x="14592300" y="138945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98334</xdr:rowOff>
    </xdr:from>
    <xdr:to>
      <xdr:col>72</xdr:col>
      <xdr:colOff>38100</xdr:colOff>
      <xdr:row>81</xdr:row>
      <xdr:rowOff>28484</xdr:rowOff>
    </xdr:to>
    <xdr:sp macro="" textlink="">
      <xdr:nvSpPr>
        <xdr:cNvPr id="696" name="楕円 695">
          <a:extLst>
            <a:ext uri="{FF2B5EF4-FFF2-40B4-BE49-F238E27FC236}">
              <a16:creationId xmlns:a16="http://schemas.microsoft.com/office/drawing/2014/main" id="{886438DF-2C25-4C0F-8E69-2672BF800314}"/>
            </a:ext>
          </a:extLst>
        </xdr:cNvPr>
        <xdr:cNvSpPr/>
      </xdr:nvSpPr>
      <xdr:spPr>
        <a:xfrm>
          <a:off x="13652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149134</xdr:rowOff>
    </xdr:from>
    <xdr:to>
      <xdr:col>76</xdr:col>
      <xdr:colOff>114300</xdr:colOff>
      <xdr:row>81</xdr:row>
      <xdr:rowOff>7076</xdr:rowOff>
    </xdr:to>
    <xdr:cxnSp macro="">
      <xdr:nvCxnSpPr>
        <xdr:cNvPr id="697" name="直線コネクタ 696">
          <a:extLst>
            <a:ext uri="{FF2B5EF4-FFF2-40B4-BE49-F238E27FC236}">
              <a16:creationId xmlns:a16="http://schemas.microsoft.com/office/drawing/2014/main" id="{EDB800E1-4681-4E1B-9B4C-558B63C95156}"/>
            </a:ext>
          </a:extLst>
        </xdr:cNvPr>
        <xdr:cNvCxnSpPr/>
      </xdr:nvCxnSpPr>
      <xdr:spPr>
        <a:xfrm>
          <a:off x="13703300" y="138651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698" name="n_1aveValue【消防施設】&#10;有形固定資産減価償却率">
          <a:extLst>
            <a:ext uri="{FF2B5EF4-FFF2-40B4-BE49-F238E27FC236}">
              <a16:creationId xmlns:a16="http://schemas.microsoft.com/office/drawing/2014/main" id="{FC0116F6-B67E-4F54-82CB-8AD105EA8C0C}"/>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99" name="n_2aveValue【消防施設】&#10;有形固定資産減価償却率">
          <a:extLst>
            <a:ext uri="{FF2B5EF4-FFF2-40B4-BE49-F238E27FC236}">
              <a16:creationId xmlns:a16="http://schemas.microsoft.com/office/drawing/2014/main" id="{A0C71184-B26D-4404-9A5F-ABF46B50C54E}"/>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00" name="n_3aveValue【消防施設】&#10;有形固定資産減価償却率">
          <a:extLst>
            <a:ext uri="{FF2B5EF4-FFF2-40B4-BE49-F238E27FC236}">
              <a16:creationId xmlns:a16="http://schemas.microsoft.com/office/drawing/2014/main" id="{05E12054-E0B2-4946-B9BC-BED424179C24}"/>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01" name="n_4aveValue【消防施設】&#10;有形固定資産減価償却率">
          <a:extLst>
            <a:ext uri="{FF2B5EF4-FFF2-40B4-BE49-F238E27FC236}">
              <a16:creationId xmlns:a16="http://schemas.microsoft.com/office/drawing/2014/main" id="{8B9C00AF-8989-4134-B845-EA4AC41C7AC6}"/>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79301</xdr:rowOff>
    </xdr:from>
    <xdr:ext cx="405111" cy="259045"/>
    <xdr:sp macro="" textlink="">
      <xdr:nvSpPr>
        <xdr:cNvPr id="702" name="n_1mainValue【消防施設】&#10;有形固定資産減価償却率">
          <a:extLst>
            <a:ext uri="{FF2B5EF4-FFF2-40B4-BE49-F238E27FC236}">
              <a16:creationId xmlns:a16="http://schemas.microsoft.com/office/drawing/2014/main" id="{5C2FFD0A-5103-4DDF-A333-F67E56698741}"/>
            </a:ext>
          </a:extLst>
        </xdr:cNvPr>
        <xdr:cNvSpPr txBox="1"/>
      </xdr:nvSpPr>
      <xdr:spPr>
        <a:xfrm>
          <a:off x="152660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74403</xdr:rowOff>
    </xdr:from>
    <xdr:ext cx="405111" cy="259045"/>
    <xdr:sp macro="" textlink="">
      <xdr:nvSpPr>
        <xdr:cNvPr id="703" name="n_2mainValue【消防施設】&#10;有形固定資産減価償却率">
          <a:extLst>
            <a:ext uri="{FF2B5EF4-FFF2-40B4-BE49-F238E27FC236}">
              <a16:creationId xmlns:a16="http://schemas.microsoft.com/office/drawing/2014/main" id="{6781FC03-4103-4825-B4C4-9FE107CAD00D}"/>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45011</xdr:rowOff>
    </xdr:from>
    <xdr:ext cx="405111" cy="259045"/>
    <xdr:sp macro="" textlink="">
      <xdr:nvSpPr>
        <xdr:cNvPr id="704" name="n_3mainValue【消防施設】&#10;有形固定資産減価償却率">
          <a:extLst>
            <a:ext uri="{FF2B5EF4-FFF2-40B4-BE49-F238E27FC236}">
              <a16:creationId xmlns:a16="http://schemas.microsoft.com/office/drawing/2014/main" id="{361538F3-15CA-4446-9E2B-F6A0B7855FD2}"/>
            </a:ext>
          </a:extLst>
        </xdr:cNvPr>
        <xdr:cNvSpPr txBox="1"/>
      </xdr:nvSpPr>
      <xdr:spPr>
        <a:xfrm>
          <a:off x="13500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a:extLst>
            <a:ext uri="{FF2B5EF4-FFF2-40B4-BE49-F238E27FC236}">
              <a16:creationId xmlns:a16="http://schemas.microsoft.com/office/drawing/2014/main" id="{28254FDE-799E-45B2-97A7-E79FAD8F15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a:extLst>
            <a:ext uri="{FF2B5EF4-FFF2-40B4-BE49-F238E27FC236}">
              <a16:creationId xmlns:a16="http://schemas.microsoft.com/office/drawing/2014/main" id="{E451C1F0-4F24-47ED-BD0F-F09BCF79F5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a:extLst>
            <a:ext uri="{FF2B5EF4-FFF2-40B4-BE49-F238E27FC236}">
              <a16:creationId xmlns:a16="http://schemas.microsoft.com/office/drawing/2014/main" id="{1479D5A4-A969-4D82-B484-0B2B0DD7F12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a:extLst>
            <a:ext uri="{FF2B5EF4-FFF2-40B4-BE49-F238E27FC236}">
              <a16:creationId xmlns:a16="http://schemas.microsoft.com/office/drawing/2014/main" id="{E5019956-A103-485F-87A2-D36576EE2B6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a:extLst>
            <a:ext uri="{FF2B5EF4-FFF2-40B4-BE49-F238E27FC236}">
              <a16:creationId xmlns:a16="http://schemas.microsoft.com/office/drawing/2014/main" id="{D3E9EDFC-9F48-4855-8A42-0C7CB188126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a:extLst>
            <a:ext uri="{FF2B5EF4-FFF2-40B4-BE49-F238E27FC236}">
              <a16:creationId xmlns:a16="http://schemas.microsoft.com/office/drawing/2014/main" id="{3215ABB1-9BF1-482C-8FBD-46C845D2CD2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a:extLst>
            <a:ext uri="{FF2B5EF4-FFF2-40B4-BE49-F238E27FC236}">
              <a16:creationId xmlns:a16="http://schemas.microsoft.com/office/drawing/2014/main" id="{0EFEBDAA-EC61-4E09-B96A-015369EF65A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a:extLst>
            <a:ext uri="{FF2B5EF4-FFF2-40B4-BE49-F238E27FC236}">
              <a16:creationId xmlns:a16="http://schemas.microsoft.com/office/drawing/2014/main" id="{88BC6409-94E7-4103-85AB-AE79A1BAA8C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a:extLst>
            <a:ext uri="{FF2B5EF4-FFF2-40B4-BE49-F238E27FC236}">
              <a16:creationId xmlns:a16="http://schemas.microsoft.com/office/drawing/2014/main" id="{A4F5AC89-44CD-45E8-B0A3-74D27F36970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a:extLst>
            <a:ext uri="{FF2B5EF4-FFF2-40B4-BE49-F238E27FC236}">
              <a16:creationId xmlns:a16="http://schemas.microsoft.com/office/drawing/2014/main" id="{DB0FC560-408F-4ED8-B262-53E1941C82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5" name="直線コネクタ 714">
          <a:extLst>
            <a:ext uri="{FF2B5EF4-FFF2-40B4-BE49-F238E27FC236}">
              <a16:creationId xmlns:a16="http://schemas.microsoft.com/office/drawing/2014/main" id="{4CD56651-90D7-412A-9A26-CFCF6BFDF2B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6" name="テキスト ボックス 715">
          <a:extLst>
            <a:ext uri="{FF2B5EF4-FFF2-40B4-BE49-F238E27FC236}">
              <a16:creationId xmlns:a16="http://schemas.microsoft.com/office/drawing/2014/main" id="{B6F0D111-3A50-47BB-81B3-01D2F979620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7" name="直線コネクタ 716">
          <a:extLst>
            <a:ext uri="{FF2B5EF4-FFF2-40B4-BE49-F238E27FC236}">
              <a16:creationId xmlns:a16="http://schemas.microsoft.com/office/drawing/2014/main" id="{2F0E5957-3DA3-4EFD-9DE0-1E5C7550768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8" name="テキスト ボックス 717">
          <a:extLst>
            <a:ext uri="{FF2B5EF4-FFF2-40B4-BE49-F238E27FC236}">
              <a16:creationId xmlns:a16="http://schemas.microsoft.com/office/drawing/2014/main" id="{C646256C-1C37-4704-BDE1-6B4895AD094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9" name="直線コネクタ 718">
          <a:extLst>
            <a:ext uri="{FF2B5EF4-FFF2-40B4-BE49-F238E27FC236}">
              <a16:creationId xmlns:a16="http://schemas.microsoft.com/office/drawing/2014/main" id="{E22399E4-E85C-4CF2-B8A2-FB9E9D0EEF9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0" name="テキスト ボックス 719">
          <a:extLst>
            <a:ext uri="{FF2B5EF4-FFF2-40B4-BE49-F238E27FC236}">
              <a16:creationId xmlns:a16="http://schemas.microsoft.com/office/drawing/2014/main" id="{C9C5D815-865B-4D0D-9875-A9ED06F2D41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1" name="直線コネクタ 720">
          <a:extLst>
            <a:ext uri="{FF2B5EF4-FFF2-40B4-BE49-F238E27FC236}">
              <a16:creationId xmlns:a16="http://schemas.microsoft.com/office/drawing/2014/main" id="{64B6D716-4E9C-4FC9-B621-CDA5E26DCF2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2" name="テキスト ボックス 721">
          <a:extLst>
            <a:ext uri="{FF2B5EF4-FFF2-40B4-BE49-F238E27FC236}">
              <a16:creationId xmlns:a16="http://schemas.microsoft.com/office/drawing/2014/main" id="{1E6B1A31-D29B-464E-A873-477BF2148EA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3" name="直線コネクタ 722">
          <a:extLst>
            <a:ext uri="{FF2B5EF4-FFF2-40B4-BE49-F238E27FC236}">
              <a16:creationId xmlns:a16="http://schemas.microsoft.com/office/drawing/2014/main" id="{71927E5B-F924-42D1-AA67-5B3DF8350E0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4" name="テキスト ボックス 723">
          <a:extLst>
            <a:ext uri="{FF2B5EF4-FFF2-40B4-BE49-F238E27FC236}">
              <a16:creationId xmlns:a16="http://schemas.microsoft.com/office/drawing/2014/main" id="{7BD667F7-606D-49DE-9F33-58D3D0F70D4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5" name="【消防施設】&#10;一人当たり面積グラフ枠">
          <a:extLst>
            <a:ext uri="{FF2B5EF4-FFF2-40B4-BE49-F238E27FC236}">
              <a16:creationId xmlns:a16="http://schemas.microsoft.com/office/drawing/2014/main" id="{EDA90EF2-8B2A-422D-BB26-70E1434E7C0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26" name="直線コネクタ 725">
          <a:extLst>
            <a:ext uri="{FF2B5EF4-FFF2-40B4-BE49-F238E27FC236}">
              <a16:creationId xmlns:a16="http://schemas.microsoft.com/office/drawing/2014/main" id="{82C68968-3BFA-4BD6-862C-6F03689057A1}"/>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27" name="【消防施設】&#10;一人当たり面積最小値テキスト">
          <a:extLst>
            <a:ext uri="{FF2B5EF4-FFF2-40B4-BE49-F238E27FC236}">
              <a16:creationId xmlns:a16="http://schemas.microsoft.com/office/drawing/2014/main" id="{53B536B6-5768-40E1-9488-005EB3DB4C9F}"/>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28" name="直線コネクタ 727">
          <a:extLst>
            <a:ext uri="{FF2B5EF4-FFF2-40B4-BE49-F238E27FC236}">
              <a16:creationId xmlns:a16="http://schemas.microsoft.com/office/drawing/2014/main" id="{D40F25FD-CE31-4CEB-8D70-56CA9B228535}"/>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29" name="【消防施設】&#10;一人当たり面積最大値テキスト">
          <a:extLst>
            <a:ext uri="{FF2B5EF4-FFF2-40B4-BE49-F238E27FC236}">
              <a16:creationId xmlns:a16="http://schemas.microsoft.com/office/drawing/2014/main" id="{A8B9A017-B947-41BA-B20D-1450756A3034}"/>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30" name="直線コネクタ 729">
          <a:extLst>
            <a:ext uri="{FF2B5EF4-FFF2-40B4-BE49-F238E27FC236}">
              <a16:creationId xmlns:a16="http://schemas.microsoft.com/office/drawing/2014/main" id="{A1AAF263-FD73-4E97-A7EB-22203E7EFBE2}"/>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31" name="【消防施設】&#10;一人当たり面積平均値テキスト">
          <a:extLst>
            <a:ext uri="{FF2B5EF4-FFF2-40B4-BE49-F238E27FC236}">
              <a16:creationId xmlns:a16="http://schemas.microsoft.com/office/drawing/2014/main" id="{A55378A4-199B-416E-8B66-234B25FE3C4B}"/>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32" name="フローチャート: 判断 731">
          <a:extLst>
            <a:ext uri="{FF2B5EF4-FFF2-40B4-BE49-F238E27FC236}">
              <a16:creationId xmlns:a16="http://schemas.microsoft.com/office/drawing/2014/main" id="{0101EFDD-0BE7-4C1E-94F5-10C8D4A9D4E3}"/>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33" name="フローチャート: 判断 732">
          <a:extLst>
            <a:ext uri="{FF2B5EF4-FFF2-40B4-BE49-F238E27FC236}">
              <a16:creationId xmlns:a16="http://schemas.microsoft.com/office/drawing/2014/main" id="{39941AEE-EF3F-4860-8A85-A1C2E1137650}"/>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34" name="フローチャート: 判断 733">
          <a:extLst>
            <a:ext uri="{FF2B5EF4-FFF2-40B4-BE49-F238E27FC236}">
              <a16:creationId xmlns:a16="http://schemas.microsoft.com/office/drawing/2014/main" id="{A77DD330-5CAD-476A-B359-4E7819EAB0BF}"/>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35" name="フローチャート: 判断 734">
          <a:extLst>
            <a:ext uri="{FF2B5EF4-FFF2-40B4-BE49-F238E27FC236}">
              <a16:creationId xmlns:a16="http://schemas.microsoft.com/office/drawing/2014/main" id="{769372B8-799C-4530-AEAF-F1DBC8FB003F}"/>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36" name="フローチャート: 判断 735">
          <a:extLst>
            <a:ext uri="{FF2B5EF4-FFF2-40B4-BE49-F238E27FC236}">
              <a16:creationId xmlns:a16="http://schemas.microsoft.com/office/drawing/2014/main" id="{757E5430-E3B8-49A9-A7B5-0881829B3713}"/>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7DE05133-0315-4B5A-8E3F-5B43E618131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7BE1C93E-4E2A-4877-B987-F385DB27F75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6CF3D741-3457-4613-9179-9FC3BB37783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C467568E-3ECA-4FF4-9522-B4DCC39C75F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5F682480-EC32-4B01-808D-F9B0D3B9B1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92456</xdr:rowOff>
    </xdr:from>
    <xdr:to>
      <xdr:col>112</xdr:col>
      <xdr:colOff>38100</xdr:colOff>
      <xdr:row>83</xdr:row>
      <xdr:rowOff>22606</xdr:rowOff>
    </xdr:to>
    <xdr:sp macro="" textlink="">
      <xdr:nvSpPr>
        <xdr:cNvPr id="742" name="楕円 741">
          <a:extLst>
            <a:ext uri="{FF2B5EF4-FFF2-40B4-BE49-F238E27FC236}">
              <a16:creationId xmlns:a16="http://schemas.microsoft.com/office/drawing/2014/main" id="{6C482B8B-B6E3-4D72-84E6-59FA8156BF93}"/>
            </a:ext>
          </a:extLst>
        </xdr:cNvPr>
        <xdr:cNvSpPr/>
      </xdr:nvSpPr>
      <xdr:spPr>
        <a:xfrm>
          <a:off x="21272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92456</xdr:rowOff>
    </xdr:from>
    <xdr:to>
      <xdr:col>107</xdr:col>
      <xdr:colOff>101600</xdr:colOff>
      <xdr:row>83</xdr:row>
      <xdr:rowOff>22606</xdr:rowOff>
    </xdr:to>
    <xdr:sp macro="" textlink="">
      <xdr:nvSpPr>
        <xdr:cNvPr id="743" name="楕円 742">
          <a:extLst>
            <a:ext uri="{FF2B5EF4-FFF2-40B4-BE49-F238E27FC236}">
              <a16:creationId xmlns:a16="http://schemas.microsoft.com/office/drawing/2014/main" id="{8F99F9ED-34E7-446F-B352-76C8882A98F1}"/>
            </a:ext>
          </a:extLst>
        </xdr:cNvPr>
        <xdr:cNvSpPr/>
      </xdr:nvSpPr>
      <xdr:spPr>
        <a:xfrm>
          <a:off x="20383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143256</xdr:rowOff>
    </xdr:from>
    <xdr:to>
      <xdr:col>111</xdr:col>
      <xdr:colOff>177800</xdr:colOff>
      <xdr:row>82</xdr:row>
      <xdr:rowOff>143256</xdr:rowOff>
    </xdr:to>
    <xdr:cxnSp macro="">
      <xdr:nvCxnSpPr>
        <xdr:cNvPr id="744" name="直線コネクタ 743">
          <a:extLst>
            <a:ext uri="{FF2B5EF4-FFF2-40B4-BE49-F238E27FC236}">
              <a16:creationId xmlns:a16="http://schemas.microsoft.com/office/drawing/2014/main" id="{C40813E6-7C7A-435D-9143-0518B8223C60}"/>
            </a:ext>
          </a:extLst>
        </xdr:cNvPr>
        <xdr:cNvCxnSpPr/>
      </xdr:nvCxnSpPr>
      <xdr:spPr>
        <a:xfrm>
          <a:off x="20434300" y="14202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97028</xdr:rowOff>
    </xdr:from>
    <xdr:to>
      <xdr:col>102</xdr:col>
      <xdr:colOff>165100</xdr:colOff>
      <xdr:row>83</xdr:row>
      <xdr:rowOff>27178</xdr:rowOff>
    </xdr:to>
    <xdr:sp macro="" textlink="">
      <xdr:nvSpPr>
        <xdr:cNvPr id="745" name="楕円 744">
          <a:extLst>
            <a:ext uri="{FF2B5EF4-FFF2-40B4-BE49-F238E27FC236}">
              <a16:creationId xmlns:a16="http://schemas.microsoft.com/office/drawing/2014/main" id="{0382BBE7-C145-40CE-B88A-4FB280B8A0B7}"/>
            </a:ext>
          </a:extLst>
        </xdr:cNvPr>
        <xdr:cNvSpPr/>
      </xdr:nvSpPr>
      <xdr:spPr>
        <a:xfrm>
          <a:off x="19494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143256</xdr:rowOff>
    </xdr:from>
    <xdr:to>
      <xdr:col>107</xdr:col>
      <xdr:colOff>50800</xdr:colOff>
      <xdr:row>82</xdr:row>
      <xdr:rowOff>147828</xdr:rowOff>
    </xdr:to>
    <xdr:cxnSp macro="">
      <xdr:nvCxnSpPr>
        <xdr:cNvPr id="746" name="直線コネクタ 745">
          <a:extLst>
            <a:ext uri="{FF2B5EF4-FFF2-40B4-BE49-F238E27FC236}">
              <a16:creationId xmlns:a16="http://schemas.microsoft.com/office/drawing/2014/main" id="{DA1DB851-66D3-432C-899A-BB351DA7AF16}"/>
            </a:ext>
          </a:extLst>
        </xdr:cNvPr>
        <xdr:cNvCxnSpPr/>
      </xdr:nvCxnSpPr>
      <xdr:spPr>
        <a:xfrm flipV="1">
          <a:off x="19545300" y="14202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47" name="n_1aveValue【消防施設】&#10;一人当たり面積">
          <a:extLst>
            <a:ext uri="{FF2B5EF4-FFF2-40B4-BE49-F238E27FC236}">
              <a16:creationId xmlns:a16="http://schemas.microsoft.com/office/drawing/2014/main" id="{507586C7-48D1-463E-9601-CE1216749311}"/>
            </a:ext>
          </a:extLst>
        </xdr:cNvPr>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48" name="n_2aveValue【消防施設】&#10;一人当たり面積">
          <a:extLst>
            <a:ext uri="{FF2B5EF4-FFF2-40B4-BE49-F238E27FC236}">
              <a16:creationId xmlns:a16="http://schemas.microsoft.com/office/drawing/2014/main" id="{D6B50641-ED7C-411A-8BFF-4A54BD37EF2B}"/>
            </a:ext>
          </a:extLst>
        </xdr:cNvPr>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749" name="n_3aveValue【消防施設】&#10;一人当たり面積">
          <a:extLst>
            <a:ext uri="{FF2B5EF4-FFF2-40B4-BE49-F238E27FC236}">
              <a16:creationId xmlns:a16="http://schemas.microsoft.com/office/drawing/2014/main" id="{4B4051D1-6896-4DDF-BDE0-042096264AD0}"/>
            </a:ext>
          </a:extLst>
        </xdr:cNvPr>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50" name="n_4aveValue【消防施設】&#10;一人当たり面積">
          <a:extLst>
            <a:ext uri="{FF2B5EF4-FFF2-40B4-BE49-F238E27FC236}">
              <a16:creationId xmlns:a16="http://schemas.microsoft.com/office/drawing/2014/main" id="{18287955-DBC8-4D74-A5D8-DB472F47F72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39133</xdr:rowOff>
    </xdr:from>
    <xdr:ext cx="469744" cy="259045"/>
    <xdr:sp macro="" textlink="">
      <xdr:nvSpPr>
        <xdr:cNvPr id="751" name="n_1mainValue【消防施設】&#10;一人当たり面積">
          <a:extLst>
            <a:ext uri="{FF2B5EF4-FFF2-40B4-BE49-F238E27FC236}">
              <a16:creationId xmlns:a16="http://schemas.microsoft.com/office/drawing/2014/main" id="{DC4DF96C-6D94-4773-B8F3-BA26EBC2AAEC}"/>
            </a:ext>
          </a:extLst>
        </xdr:cNvPr>
        <xdr:cNvSpPr txBox="1"/>
      </xdr:nvSpPr>
      <xdr:spPr>
        <a:xfrm>
          <a:off x="21075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39133</xdr:rowOff>
    </xdr:from>
    <xdr:ext cx="469744" cy="259045"/>
    <xdr:sp macro="" textlink="">
      <xdr:nvSpPr>
        <xdr:cNvPr id="752" name="n_2mainValue【消防施設】&#10;一人当たり面積">
          <a:extLst>
            <a:ext uri="{FF2B5EF4-FFF2-40B4-BE49-F238E27FC236}">
              <a16:creationId xmlns:a16="http://schemas.microsoft.com/office/drawing/2014/main" id="{6E57CB16-943C-4D38-97E8-44FD21C0ED39}"/>
            </a:ext>
          </a:extLst>
        </xdr:cNvPr>
        <xdr:cNvSpPr txBox="1"/>
      </xdr:nvSpPr>
      <xdr:spPr>
        <a:xfrm>
          <a:off x="20199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43705</xdr:rowOff>
    </xdr:from>
    <xdr:ext cx="469744" cy="259045"/>
    <xdr:sp macro="" textlink="">
      <xdr:nvSpPr>
        <xdr:cNvPr id="753" name="n_3mainValue【消防施設】&#10;一人当たり面積">
          <a:extLst>
            <a:ext uri="{FF2B5EF4-FFF2-40B4-BE49-F238E27FC236}">
              <a16:creationId xmlns:a16="http://schemas.microsoft.com/office/drawing/2014/main" id="{22D6AF02-8CB4-4BB7-9165-C1EC4B940E0E}"/>
            </a:ext>
          </a:extLst>
        </xdr:cNvPr>
        <xdr:cNvSpPr txBox="1"/>
      </xdr:nvSpPr>
      <xdr:spPr>
        <a:xfrm>
          <a:off x="19310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a:extLst>
            <a:ext uri="{FF2B5EF4-FFF2-40B4-BE49-F238E27FC236}">
              <a16:creationId xmlns:a16="http://schemas.microsoft.com/office/drawing/2014/main" id="{6A997A8D-3CFC-456C-A914-DF323F7BE6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a:extLst>
            <a:ext uri="{FF2B5EF4-FFF2-40B4-BE49-F238E27FC236}">
              <a16:creationId xmlns:a16="http://schemas.microsoft.com/office/drawing/2014/main" id="{4777DB3B-B93F-44DD-85C2-CA99157FB88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a:extLst>
            <a:ext uri="{FF2B5EF4-FFF2-40B4-BE49-F238E27FC236}">
              <a16:creationId xmlns:a16="http://schemas.microsoft.com/office/drawing/2014/main" id="{39A92246-0277-425F-808D-DA68D14852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a:extLst>
            <a:ext uri="{FF2B5EF4-FFF2-40B4-BE49-F238E27FC236}">
              <a16:creationId xmlns:a16="http://schemas.microsoft.com/office/drawing/2014/main" id="{A025A18F-8977-4FCB-A267-48143E47B6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a:extLst>
            <a:ext uri="{FF2B5EF4-FFF2-40B4-BE49-F238E27FC236}">
              <a16:creationId xmlns:a16="http://schemas.microsoft.com/office/drawing/2014/main" id="{799139F3-9F5D-4F71-913D-452392AA5D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a:extLst>
            <a:ext uri="{FF2B5EF4-FFF2-40B4-BE49-F238E27FC236}">
              <a16:creationId xmlns:a16="http://schemas.microsoft.com/office/drawing/2014/main" id="{E01D8653-B17C-448D-9506-47ED9846E0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a:extLst>
            <a:ext uri="{FF2B5EF4-FFF2-40B4-BE49-F238E27FC236}">
              <a16:creationId xmlns:a16="http://schemas.microsoft.com/office/drawing/2014/main" id="{2C7DA8D5-66E2-4B62-9A63-6943C2C4AC8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a:extLst>
            <a:ext uri="{FF2B5EF4-FFF2-40B4-BE49-F238E27FC236}">
              <a16:creationId xmlns:a16="http://schemas.microsoft.com/office/drawing/2014/main" id="{62E91BC3-9751-4496-8F79-974EB6DED8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a:extLst>
            <a:ext uri="{FF2B5EF4-FFF2-40B4-BE49-F238E27FC236}">
              <a16:creationId xmlns:a16="http://schemas.microsoft.com/office/drawing/2014/main" id="{1F72B3EA-6680-4D6C-8EF1-6D964D51AD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a:extLst>
            <a:ext uri="{FF2B5EF4-FFF2-40B4-BE49-F238E27FC236}">
              <a16:creationId xmlns:a16="http://schemas.microsoft.com/office/drawing/2014/main" id="{D22AE7C2-589B-4F82-AD83-8A37041E0B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4" name="テキスト ボックス 763">
          <a:extLst>
            <a:ext uri="{FF2B5EF4-FFF2-40B4-BE49-F238E27FC236}">
              <a16:creationId xmlns:a16="http://schemas.microsoft.com/office/drawing/2014/main" id="{BF34E30C-95A6-4484-B208-5213CE5D30A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5" name="直線コネクタ 764">
          <a:extLst>
            <a:ext uri="{FF2B5EF4-FFF2-40B4-BE49-F238E27FC236}">
              <a16:creationId xmlns:a16="http://schemas.microsoft.com/office/drawing/2014/main" id="{8C49AF7D-B621-49DE-846B-D27204F53C1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6" name="テキスト ボックス 765">
          <a:extLst>
            <a:ext uri="{FF2B5EF4-FFF2-40B4-BE49-F238E27FC236}">
              <a16:creationId xmlns:a16="http://schemas.microsoft.com/office/drawing/2014/main" id="{1131382A-5561-4EA9-AC7D-C5DD3AC4809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7" name="直線コネクタ 766">
          <a:extLst>
            <a:ext uri="{FF2B5EF4-FFF2-40B4-BE49-F238E27FC236}">
              <a16:creationId xmlns:a16="http://schemas.microsoft.com/office/drawing/2014/main" id="{BDEBD90E-91E3-4FA0-8DBD-2A0903BBDFC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8" name="テキスト ボックス 767">
          <a:extLst>
            <a:ext uri="{FF2B5EF4-FFF2-40B4-BE49-F238E27FC236}">
              <a16:creationId xmlns:a16="http://schemas.microsoft.com/office/drawing/2014/main" id="{6962B22A-E677-44C5-BA7E-E6046B03895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9" name="直線コネクタ 768">
          <a:extLst>
            <a:ext uri="{FF2B5EF4-FFF2-40B4-BE49-F238E27FC236}">
              <a16:creationId xmlns:a16="http://schemas.microsoft.com/office/drawing/2014/main" id="{905B4679-A73C-4D28-8667-87B4D2F6854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0" name="テキスト ボックス 769">
          <a:extLst>
            <a:ext uri="{FF2B5EF4-FFF2-40B4-BE49-F238E27FC236}">
              <a16:creationId xmlns:a16="http://schemas.microsoft.com/office/drawing/2014/main" id="{35D7D304-00E6-4523-A756-52FE3FA2278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1" name="直線コネクタ 770">
          <a:extLst>
            <a:ext uri="{FF2B5EF4-FFF2-40B4-BE49-F238E27FC236}">
              <a16:creationId xmlns:a16="http://schemas.microsoft.com/office/drawing/2014/main" id="{FF5DDE8C-B064-4873-A7B5-99C6FEC5E7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2" name="テキスト ボックス 771">
          <a:extLst>
            <a:ext uri="{FF2B5EF4-FFF2-40B4-BE49-F238E27FC236}">
              <a16:creationId xmlns:a16="http://schemas.microsoft.com/office/drawing/2014/main" id="{15ECEEC8-3A78-4E41-A487-B76EEB18664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3" name="直線コネクタ 772">
          <a:extLst>
            <a:ext uri="{FF2B5EF4-FFF2-40B4-BE49-F238E27FC236}">
              <a16:creationId xmlns:a16="http://schemas.microsoft.com/office/drawing/2014/main" id="{0204F711-9FD7-4A78-8F0C-394FF2910BD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4" name="テキスト ボックス 773">
          <a:extLst>
            <a:ext uri="{FF2B5EF4-FFF2-40B4-BE49-F238E27FC236}">
              <a16:creationId xmlns:a16="http://schemas.microsoft.com/office/drawing/2014/main" id="{36A5ED49-8270-4081-859E-02D2DAB6CAD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5" name="直線コネクタ 774">
          <a:extLst>
            <a:ext uri="{FF2B5EF4-FFF2-40B4-BE49-F238E27FC236}">
              <a16:creationId xmlns:a16="http://schemas.microsoft.com/office/drawing/2014/main" id="{6C1F80D5-56F3-49B8-B176-B5F4930F7CB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6" name="テキスト ボックス 775">
          <a:extLst>
            <a:ext uri="{FF2B5EF4-FFF2-40B4-BE49-F238E27FC236}">
              <a16:creationId xmlns:a16="http://schemas.microsoft.com/office/drawing/2014/main" id="{E2563418-303E-474F-9DD1-32705D8B0E7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7" name="直線コネクタ 776">
          <a:extLst>
            <a:ext uri="{FF2B5EF4-FFF2-40B4-BE49-F238E27FC236}">
              <a16:creationId xmlns:a16="http://schemas.microsoft.com/office/drawing/2014/main" id="{F8DAB9CD-A423-4B5D-8780-1DD077B842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a:extLst>
            <a:ext uri="{FF2B5EF4-FFF2-40B4-BE49-F238E27FC236}">
              <a16:creationId xmlns:a16="http://schemas.microsoft.com/office/drawing/2014/main" id="{0E5828C6-969B-49A2-9DF2-AA23EDFC10C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779" name="直線コネクタ 778">
          <a:extLst>
            <a:ext uri="{FF2B5EF4-FFF2-40B4-BE49-F238E27FC236}">
              <a16:creationId xmlns:a16="http://schemas.microsoft.com/office/drawing/2014/main" id="{9A27D080-A3FB-4399-85CA-FD17612E58B8}"/>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80" name="【庁舎】&#10;有形固定資産減価償却率最小値テキスト">
          <a:extLst>
            <a:ext uri="{FF2B5EF4-FFF2-40B4-BE49-F238E27FC236}">
              <a16:creationId xmlns:a16="http://schemas.microsoft.com/office/drawing/2014/main" id="{8EF0B461-F7DE-4A8B-9E4F-1995691D5A5E}"/>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81" name="直線コネクタ 780">
          <a:extLst>
            <a:ext uri="{FF2B5EF4-FFF2-40B4-BE49-F238E27FC236}">
              <a16:creationId xmlns:a16="http://schemas.microsoft.com/office/drawing/2014/main" id="{048CA4D5-1577-4FE1-A335-CE285AE9CCDE}"/>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782" name="【庁舎】&#10;有形固定資産減価償却率最大値テキスト">
          <a:extLst>
            <a:ext uri="{FF2B5EF4-FFF2-40B4-BE49-F238E27FC236}">
              <a16:creationId xmlns:a16="http://schemas.microsoft.com/office/drawing/2014/main" id="{CF4F0631-8AF2-4D4A-9C8E-DD6E2F2E1A2C}"/>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783" name="直線コネクタ 782">
          <a:extLst>
            <a:ext uri="{FF2B5EF4-FFF2-40B4-BE49-F238E27FC236}">
              <a16:creationId xmlns:a16="http://schemas.microsoft.com/office/drawing/2014/main" id="{1FBDAEA3-A7CF-430E-8627-CCD10DCF1CBC}"/>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784" name="【庁舎】&#10;有形固定資産減価償却率平均値テキスト">
          <a:extLst>
            <a:ext uri="{FF2B5EF4-FFF2-40B4-BE49-F238E27FC236}">
              <a16:creationId xmlns:a16="http://schemas.microsoft.com/office/drawing/2014/main" id="{2C05DC68-15DB-4353-9A6D-B8DD7A034DD4}"/>
            </a:ext>
          </a:extLst>
        </xdr:cNvPr>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85" name="フローチャート: 判断 784">
          <a:extLst>
            <a:ext uri="{FF2B5EF4-FFF2-40B4-BE49-F238E27FC236}">
              <a16:creationId xmlns:a16="http://schemas.microsoft.com/office/drawing/2014/main" id="{8AEDC24E-6CBE-46C9-B538-BA095DBDF736}"/>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786" name="フローチャート: 判断 785">
          <a:extLst>
            <a:ext uri="{FF2B5EF4-FFF2-40B4-BE49-F238E27FC236}">
              <a16:creationId xmlns:a16="http://schemas.microsoft.com/office/drawing/2014/main" id="{FB76F034-6979-4BC2-B1ED-62B0EE75E85F}"/>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87" name="フローチャート: 判断 786">
          <a:extLst>
            <a:ext uri="{FF2B5EF4-FFF2-40B4-BE49-F238E27FC236}">
              <a16:creationId xmlns:a16="http://schemas.microsoft.com/office/drawing/2014/main" id="{3445E0D6-F794-4961-AA0A-E611EA62F6E8}"/>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88" name="フローチャート: 判断 787">
          <a:extLst>
            <a:ext uri="{FF2B5EF4-FFF2-40B4-BE49-F238E27FC236}">
              <a16:creationId xmlns:a16="http://schemas.microsoft.com/office/drawing/2014/main" id="{0ED91FD2-7700-4DF9-8C6E-FD75C91E6AD8}"/>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89" name="フローチャート: 判断 788">
          <a:extLst>
            <a:ext uri="{FF2B5EF4-FFF2-40B4-BE49-F238E27FC236}">
              <a16:creationId xmlns:a16="http://schemas.microsoft.com/office/drawing/2014/main" id="{65184B43-8CB0-46CE-9173-5D13B874825D}"/>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C29DBC26-7EA2-410A-A4D1-BE542A4C04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71D1740D-C411-4916-AB72-47EE7F1426F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C0101457-7E24-4866-A0C4-C8FA55563B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5CD95EBF-6441-4B1C-A84C-8F113DB476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DC464D-7AA2-4CB7-B832-0B9C89156B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142966</xdr:rowOff>
    </xdr:from>
    <xdr:to>
      <xdr:col>81</xdr:col>
      <xdr:colOff>101600</xdr:colOff>
      <xdr:row>105</xdr:row>
      <xdr:rowOff>73116</xdr:rowOff>
    </xdr:to>
    <xdr:sp macro="" textlink="">
      <xdr:nvSpPr>
        <xdr:cNvPr id="795" name="楕円 794">
          <a:extLst>
            <a:ext uri="{FF2B5EF4-FFF2-40B4-BE49-F238E27FC236}">
              <a16:creationId xmlns:a16="http://schemas.microsoft.com/office/drawing/2014/main" id="{2C1137A4-E71B-4965-8CAE-6711CEA6545C}"/>
            </a:ext>
          </a:extLst>
        </xdr:cNvPr>
        <xdr:cNvSpPr/>
      </xdr:nvSpPr>
      <xdr:spPr>
        <a:xfrm>
          <a:off x="15430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796" name="楕円 795">
          <a:extLst>
            <a:ext uri="{FF2B5EF4-FFF2-40B4-BE49-F238E27FC236}">
              <a16:creationId xmlns:a16="http://schemas.microsoft.com/office/drawing/2014/main" id="{21C9D497-87FD-404C-AED7-68AB486FF63D}"/>
            </a:ext>
          </a:extLst>
        </xdr:cNvPr>
        <xdr:cNvSpPr/>
      </xdr:nvSpPr>
      <xdr:spPr>
        <a:xfrm>
          <a:off x="1454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105</xdr:row>
      <xdr:rowOff>22316</xdr:rowOff>
    </xdr:to>
    <xdr:cxnSp macro="">
      <xdr:nvCxnSpPr>
        <xdr:cNvPr id="797" name="直線コネクタ 796">
          <a:extLst>
            <a:ext uri="{FF2B5EF4-FFF2-40B4-BE49-F238E27FC236}">
              <a16:creationId xmlns:a16="http://schemas.microsoft.com/office/drawing/2014/main" id="{DB852785-71D5-4581-B7D7-00EAC3C3C001}"/>
            </a:ext>
          </a:extLst>
        </xdr:cNvPr>
        <xdr:cNvCxnSpPr/>
      </xdr:nvCxnSpPr>
      <xdr:spPr>
        <a:xfrm>
          <a:off x="14592300" y="1798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98" name="楕円 797">
          <a:extLst>
            <a:ext uri="{FF2B5EF4-FFF2-40B4-BE49-F238E27FC236}">
              <a16:creationId xmlns:a16="http://schemas.microsoft.com/office/drawing/2014/main" id="{C2E0B8DC-A1AE-453B-944B-0CDAD987133D}"/>
            </a:ext>
          </a:extLst>
        </xdr:cNvPr>
        <xdr:cNvSpPr/>
      </xdr:nvSpPr>
      <xdr:spPr>
        <a:xfrm>
          <a:off x="1365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141514</xdr:rowOff>
    </xdr:from>
    <xdr:to>
      <xdr:col>76</xdr:col>
      <xdr:colOff>114300</xdr:colOff>
      <xdr:row>104</xdr:row>
      <xdr:rowOff>157843</xdr:rowOff>
    </xdr:to>
    <xdr:cxnSp macro="">
      <xdr:nvCxnSpPr>
        <xdr:cNvPr id="799" name="直線コネクタ 798">
          <a:extLst>
            <a:ext uri="{FF2B5EF4-FFF2-40B4-BE49-F238E27FC236}">
              <a16:creationId xmlns:a16="http://schemas.microsoft.com/office/drawing/2014/main" id="{92CCBE77-7124-4D93-AC25-B8EA206DF062}"/>
            </a:ext>
          </a:extLst>
        </xdr:cNvPr>
        <xdr:cNvCxnSpPr/>
      </xdr:nvCxnSpPr>
      <xdr:spPr>
        <a:xfrm>
          <a:off x="13703300" y="179723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00" name="n_1aveValue【庁舎】&#10;有形固定資産減価償却率">
          <a:extLst>
            <a:ext uri="{FF2B5EF4-FFF2-40B4-BE49-F238E27FC236}">
              <a16:creationId xmlns:a16="http://schemas.microsoft.com/office/drawing/2014/main" id="{E2DC336D-BF50-42D9-B4E0-96412EE20C3B}"/>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01" name="n_2aveValue【庁舎】&#10;有形固定資産減価償却率">
          <a:extLst>
            <a:ext uri="{FF2B5EF4-FFF2-40B4-BE49-F238E27FC236}">
              <a16:creationId xmlns:a16="http://schemas.microsoft.com/office/drawing/2014/main" id="{D637FB84-51E1-4125-8040-FE304F0845FF}"/>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02" name="n_3aveValue【庁舎】&#10;有形固定資産減価償却率">
          <a:extLst>
            <a:ext uri="{FF2B5EF4-FFF2-40B4-BE49-F238E27FC236}">
              <a16:creationId xmlns:a16="http://schemas.microsoft.com/office/drawing/2014/main" id="{B2CB9E33-774A-40C7-85E4-D9BBDB1DECBE}"/>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03" name="n_4aveValue【庁舎】&#10;有形固定資産減価償却率">
          <a:extLst>
            <a:ext uri="{FF2B5EF4-FFF2-40B4-BE49-F238E27FC236}">
              <a16:creationId xmlns:a16="http://schemas.microsoft.com/office/drawing/2014/main" id="{0E13D948-CE42-434E-9205-0C01DF89D2E9}"/>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64243</xdr:rowOff>
    </xdr:from>
    <xdr:ext cx="405111" cy="259045"/>
    <xdr:sp macro="" textlink="">
      <xdr:nvSpPr>
        <xdr:cNvPr id="804" name="n_1mainValue【庁舎】&#10;有形固定資産減価償却率">
          <a:extLst>
            <a:ext uri="{FF2B5EF4-FFF2-40B4-BE49-F238E27FC236}">
              <a16:creationId xmlns:a16="http://schemas.microsoft.com/office/drawing/2014/main" id="{4EFE388F-1D4F-47AF-9C1E-B1DE99F843A5}"/>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28320</xdr:rowOff>
    </xdr:from>
    <xdr:ext cx="405111" cy="259045"/>
    <xdr:sp macro="" textlink="">
      <xdr:nvSpPr>
        <xdr:cNvPr id="805" name="n_2mainValue【庁舎】&#10;有形固定資産減価償却率">
          <a:extLst>
            <a:ext uri="{FF2B5EF4-FFF2-40B4-BE49-F238E27FC236}">
              <a16:creationId xmlns:a16="http://schemas.microsoft.com/office/drawing/2014/main" id="{48702BE4-A7A3-42FE-928E-D972407518FB}"/>
            </a:ext>
          </a:extLst>
        </xdr:cNvPr>
        <xdr:cNvSpPr txBox="1"/>
      </xdr:nvSpPr>
      <xdr:spPr>
        <a:xfrm>
          <a:off x="14389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06" name="n_3mainValue【庁舎】&#10;有形固定資産減価償却率">
          <a:extLst>
            <a:ext uri="{FF2B5EF4-FFF2-40B4-BE49-F238E27FC236}">
              <a16:creationId xmlns:a16="http://schemas.microsoft.com/office/drawing/2014/main" id="{466A7B9D-6188-4375-84B8-7EE962AB9285}"/>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9AA6869F-FAD7-44BD-85BB-F5418C9FE16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0ECA65D7-6D6C-4D3F-91A2-95513A0992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5B09399F-67F2-4CCD-A0D5-7DC94529F6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82C8AAAE-3102-40EA-9909-C34192C477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854B2C2F-5145-49A5-8461-0E3B20C52F5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D9479F85-74C1-44D7-B6D4-6D97A6E550B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4DDD7B66-6D1E-4CF5-9EB1-B13669B06DD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FA7E9206-5843-4EAF-AABF-D1D05AF744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2D1C3E7D-FDA7-4261-BD96-F1363984329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0D1F6FA9-B041-4BF3-9EA4-46BC5AC66CE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7" name="直線コネクタ 816">
          <a:extLst>
            <a:ext uri="{FF2B5EF4-FFF2-40B4-BE49-F238E27FC236}">
              <a16:creationId xmlns:a16="http://schemas.microsoft.com/office/drawing/2014/main" id="{772C8D25-8598-4B0C-824D-F2301A0CF2E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8" name="テキスト ボックス 817">
          <a:extLst>
            <a:ext uri="{FF2B5EF4-FFF2-40B4-BE49-F238E27FC236}">
              <a16:creationId xmlns:a16="http://schemas.microsoft.com/office/drawing/2014/main" id="{9A5B7011-4E06-4D30-A234-8E4878D86B2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9" name="直線コネクタ 818">
          <a:extLst>
            <a:ext uri="{FF2B5EF4-FFF2-40B4-BE49-F238E27FC236}">
              <a16:creationId xmlns:a16="http://schemas.microsoft.com/office/drawing/2014/main" id="{E3689586-878D-44A8-9AC5-18AD5FEB737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0" name="テキスト ボックス 819">
          <a:extLst>
            <a:ext uri="{FF2B5EF4-FFF2-40B4-BE49-F238E27FC236}">
              <a16:creationId xmlns:a16="http://schemas.microsoft.com/office/drawing/2014/main" id="{AAB2DFB3-A8A0-4859-9128-19830639776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1" name="直線コネクタ 820">
          <a:extLst>
            <a:ext uri="{FF2B5EF4-FFF2-40B4-BE49-F238E27FC236}">
              <a16:creationId xmlns:a16="http://schemas.microsoft.com/office/drawing/2014/main" id="{909EAF08-5C36-4E11-A24B-B5A312038B1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2" name="テキスト ボックス 821">
          <a:extLst>
            <a:ext uri="{FF2B5EF4-FFF2-40B4-BE49-F238E27FC236}">
              <a16:creationId xmlns:a16="http://schemas.microsoft.com/office/drawing/2014/main" id="{26579315-45E9-47DE-A736-572BBED85F6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3" name="直線コネクタ 822">
          <a:extLst>
            <a:ext uri="{FF2B5EF4-FFF2-40B4-BE49-F238E27FC236}">
              <a16:creationId xmlns:a16="http://schemas.microsoft.com/office/drawing/2014/main" id="{92CA9FAE-C3F0-44BE-B5E4-87C6842BF79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4" name="テキスト ボックス 823">
          <a:extLst>
            <a:ext uri="{FF2B5EF4-FFF2-40B4-BE49-F238E27FC236}">
              <a16:creationId xmlns:a16="http://schemas.microsoft.com/office/drawing/2014/main" id="{660A2B83-ADDA-4DEB-89F3-65FA4EB0E21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5" name="直線コネクタ 824">
          <a:extLst>
            <a:ext uri="{FF2B5EF4-FFF2-40B4-BE49-F238E27FC236}">
              <a16:creationId xmlns:a16="http://schemas.microsoft.com/office/drawing/2014/main" id="{3EBB485E-5094-4ACC-8285-E3AED7C292D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6" name="テキスト ボックス 825">
          <a:extLst>
            <a:ext uri="{FF2B5EF4-FFF2-40B4-BE49-F238E27FC236}">
              <a16:creationId xmlns:a16="http://schemas.microsoft.com/office/drawing/2014/main" id="{20EFC666-9B41-43C1-BC4C-CDF782612F9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7" name="直線コネクタ 826">
          <a:extLst>
            <a:ext uri="{FF2B5EF4-FFF2-40B4-BE49-F238E27FC236}">
              <a16:creationId xmlns:a16="http://schemas.microsoft.com/office/drawing/2014/main" id="{222DF20D-5E82-4D9E-805A-B4D4A2642C0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8" name="テキスト ボックス 827">
          <a:extLst>
            <a:ext uri="{FF2B5EF4-FFF2-40B4-BE49-F238E27FC236}">
              <a16:creationId xmlns:a16="http://schemas.microsoft.com/office/drawing/2014/main" id="{0338BB3F-2097-4F46-AED4-4E19DE7B379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9" name="直線コネクタ 828">
          <a:extLst>
            <a:ext uri="{FF2B5EF4-FFF2-40B4-BE49-F238E27FC236}">
              <a16:creationId xmlns:a16="http://schemas.microsoft.com/office/drawing/2014/main" id="{2F963B04-6CD6-42EC-A7F0-51EB66174F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0" name="テキスト ボックス 829">
          <a:extLst>
            <a:ext uri="{FF2B5EF4-FFF2-40B4-BE49-F238E27FC236}">
              <a16:creationId xmlns:a16="http://schemas.microsoft.com/office/drawing/2014/main" id="{2DC51C91-B9C9-4DEC-8083-3A21300825C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1" name="【庁舎】&#10;一人当たり面積グラフ枠">
          <a:extLst>
            <a:ext uri="{FF2B5EF4-FFF2-40B4-BE49-F238E27FC236}">
              <a16:creationId xmlns:a16="http://schemas.microsoft.com/office/drawing/2014/main" id="{1A095012-6E57-4AE4-891C-7820731EE2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32" name="直線コネクタ 831">
          <a:extLst>
            <a:ext uri="{FF2B5EF4-FFF2-40B4-BE49-F238E27FC236}">
              <a16:creationId xmlns:a16="http://schemas.microsoft.com/office/drawing/2014/main" id="{4701FD78-8A1B-4146-A76C-B7115FE25B2C}"/>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33" name="【庁舎】&#10;一人当たり面積最小値テキスト">
          <a:extLst>
            <a:ext uri="{FF2B5EF4-FFF2-40B4-BE49-F238E27FC236}">
              <a16:creationId xmlns:a16="http://schemas.microsoft.com/office/drawing/2014/main" id="{F7C00B4C-F034-4738-8931-027F2F11EB22}"/>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34" name="直線コネクタ 833">
          <a:extLst>
            <a:ext uri="{FF2B5EF4-FFF2-40B4-BE49-F238E27FC236}">
              <a16:creationId xmlns:a16="http://schemas.microsoft.com/office/drawing/2014/main" id="{6B889D49-3F17-45D5-ACF0-1B8D27CF4ABD}"/>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35" name="【庁舎】&#10;一人当たり面積最大値テキスト">
          <a:extLst>
            <a:ext uri="{FF2B5EF4-FFF2-40B4-BE49-F238E27FC236}">
              <a16:creationId xmlns:a16="http://schemas.microsoft.com/office/drawing/2014/main" id="{281BD7E6-CD32-4EE1-870B-54C315F55FE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36" name="直線コネクタ 835">
          <a:extLst>
            <a:ext uri="{FF2B5EF4-FFF2-40B4-BE49-F238E27FC236}">
              <a16:creationId xmlns:a16="http://schemas.microsoft.com/office/drawing/2014/main" id="{76856A5E-BAD0-4BB9-ABD7-58A2A824749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37" name="【庁舎】&#10;一人当たり面積平均値テキスト">
          <a:extLst>
            <a:ext uri="{FF2B5EF4-FFF2-40B4-BE49-F238E27FC236}">
              <a16:creationId xmlns:a16="http://schemas.microsoft.com/office/drawing/2014/main" id="{FB25ED08-B2FB-4C5F-9680-296629EF28E4}"/>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38" name="フローチャート: 判断 837">
          <a:extLst>
            <a:ext uri="{FF2B5EF4-FFF2-40B4-BE49-F238E27FC236}">
              <a16:creationId xmlns:a16="http://schemas.microsoft.com/office/drawing/2014/main" id="{173A374B-5E9E-405B-9F09-08DA444AED5E}"/>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39" name="フローチャート: 判断 838">
          <a:extLst>
            <a:ext uri="{FF2B5EF4-FFF2-40B4-BE49-F238E27FC236}">
              <a16:creationId xmlns:a16="http://schemas.microsoft.com/office/drawing/2014/main" id="{72F9344C-8CD2-4B9D-9C7F-FD1FB081A8CA}"/>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40" name="フローチャート: 判断 839">
          <a:extLst>
            <a:ext uri="{FF2B5EF4-FFF2-40B4-BE49-F238E27FC236}">
              <a16:creationId xmlns:a16="http://schemas.microsoft.com/office/drawing/2014/main" id="{33411532-7D39-4AB3-A118-DBE03D9D0036}"/>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41" name="フローチャート: 判断 840">
          <a:extLst>
            <a:ext uri="{FF2B5EF4-FFF2-40B4-BE49-F238E27FC236}">
              <a16:creationId xmlns:a16="http://schemas.microsoft.com/office/drawing/2014/main" id="{513B9AF9-4305-4438-A106-9B6384AFA021}"/>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42" name="フローチャート: 判断 841">
          <a:extLst>
            <a:ext uri="{FF2B5EF4-FFF2-40B4-BE49-F238E27FC236}">
              <a16:creationId xmlns:a16="http://schemas.microsoft.com/office/drawing/2014/main" id="{F641A172-2B72-45AC-9F8C-10CBD5941020}"/>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AA8F224C-9EF6-4375-8301-E4589325405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61322F30-0FDC-4919-BF71-6D17D14F75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DE4677B7-9D09-4101-A55F-FCB70B234AB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8DF8E96A-B221-421B-A92C-D0D0F56C2E8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5E893AD9-A1BC-4735-BBBD-8235F5395E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89081</xdr:rowOff>
    </xdr:from>
    <xdr:to>
      <xdr:col>112</xdr:col>
      <xdr:colOff>38100</xdr:colOff>
      <xdr:row>107</xdr:row>
      <xdr:rowOff>19231</xdr:rowOff>
    </xdr:to>
    <xdr:sp macro="" textlink="">
      <xdr:nvSpPr>
        <xdr:cNvPr id="848" name="楕円 847">
          <a:extLst>
            <a:ext uri="{FF2B5EF4-FFF2-40B4-BE49-F238E27FC236}">
              <a16:creationId xmlns:a16="http://schemas.microsoft.com/office/drawing/2014/main" id="{BA5F11AF-97BD-457A-B9F5-9693880DF221}"/>
            </a:ext>
          </a:extLst>
        </xdr:cNvPr>
        <xdr:cNvSpPr/>
      </xdr:nvSpPr>
      <xdr:spPr>
        <a:xfrm>
          <a:off x="21272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49" name="楕円 848">
          <a:extLst>
            <a:ext uri="{FF2B5EF4-FFF2-40B4-BE49-F238E27FC236}">
              <a16:creationId xmlns:a16="http://schemas.microsoft.com/office/drawing/2014/main" id="{DE83B13D-CDC9-44A7-BFBB-E722BE9C4CE9}"/>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139881</xdr:rowOff>
    </xdr:from>
    <xdr:to>
      <xdr:col>111</xdr:col>
      <xdr:colOff>177800</xdr:colOff>
      <xdr:row>106</xdr:row>
      <xdr:rowOff>144780</xdr:rowOff>
    </xdr:to>
    <xdr:cxnSp macro="">
      <xdr:nvCxnSpPr>
        <xdr:cNvPr id="850" name="直線コネクタ 849">
          <a:extLst>
            <a:ext uri="{FF2B5EF4-FFF2-40B4-BE49-F238E27FC236}">
              <a16:creationId xmlns:a16="http://schemas.microsoft.com/office/drawing/2014/main" id="{DC5A477B-5678-4CCC-9F06-3FF100543B7F}"/>
            </a:ext>
          </a:extLst>
        </xdr:cNvPr>
        <xdr:cNvCxnSpPr/>
      </xdr:nvCxnSpPr>
      <xdr:spPr>
        <a:xfrm flipV="1">
          <a:off x="20434300" y="183135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95613</xdr:rowOff>
    </xdr:from>
    <xdr:to>
      <xdr:col>102</xdr:col>
      <xdr:colOff>165100</xdr:colOff>
      <xdr:row>107</xdr:row>
      <xdr:rowOff>25763</xdr:rowOff>
    </xdr:to>
    <xdr:sp macro="" textlink="">
      <xdr:nvSpPr>
        <xdr:cNvPr id="851" name="楕円 850">
          <a:extLst>
            <a:ext uri="{FF2B5EF4-FFF2-40B4-BE49-F238E27FC236}">
              <a16:creationId xmlns:a16="http://schemas.microsoft.com/office/drawing/2014/main" id="{0AB35BF1-1F74-4514-A699-643B8A97C81C}"/>
            </a:ext>
          </a:extLst>
        </xdr:cNvPr>
        <xdr:cNvSpPr/>
      </xdr:nvSpPr>
      <xdr:spPr>
        <a:xfrm>
          <a:off x="19494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146413</xdr:rowOff>
    </xdr:to>
    <xdr:cxnSp macro="">
      <xdr:nvCxnSpPr>
        <xdr:cNvPr id="852" name="直線コネクタ 851">
          <a:extLst>
            <a:ext uri="{FF2B5EF4-FFF2-40B4-BE49-F238E27FC236}">
              <a16:creationId xmlns:a16="http://schemas.microsoft.com/office/drawing/2014/main" id="{E2D7B98F-DBE4-4F94-ABF4-7DA11EAC08D9}"/>
            </a:ext>
          </a:extLst>
        </xdr:cNvPr>
        <xdr:cNvCxnSpPr/>
      </xdr:nvCxnSpPr>
      <xdr:spPr>
        <a:xfrm flipV="1">
          <a:off x="19545300" y="1831848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53" name="n_1aveValue【庁舎】&#10;一人当たり面積">
          <a:extLst>
            <a:ext uri="{FF2B5EF4-FFF2-40B4-BE49-F238E27FC236}">
              <a16:creationId xmlns:a16="http://schemas.microsoft.com/office/drawing/2014/main" id="{69CA92AE-BBCC-4F1C-86B2-20D9BC7578A2}"/>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854" name="n_2aveValue【庁舎】&#10;一人当たり面積">
          <a:extLst>
            <a:ext uri="{FF2B5EF4-FFF2-40B4-BE49-F238E27FC236}">
              <a16:creationId xmlns:a16="http://schemas.microsoft.com/office/drawing/2014/main" id="{8341D23E-F5A0-44A4-850F-22F4237565F4}"/>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55" name="n_3aveValue【庁舎】&#10;一人当たり面積">
          <a:extLst>
            <a:ext uri="{FF2B5EF4-FFF2-40B4-BE49-F238E27FC236}">
              <a16:creationId xmlns:a16="http://schemas.microsoft.com/office/drawing/2014/main" id="{F7244E95-8470-4269-83AB-C19D361C513F}"/>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56" name="n_4aveValue【庁舎】&#10;一人当たり面積">
          <a:extLst>
            <a:ext uri="{FF2B5EF4-FFF2-40B4-BE49-F238E27FC236}">
              <a16:creationId xmlns:a16="http://schemas.microsoft.com/office/drawing/2014/main" id="{857B6527-BB3E-4E4B-A8C0-95D4EA5E4B49}"/>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10358</xdr:rowOff>
    </xdr:from>
    <xdr:ext cx="469744" cy="259045"/>
    <xdr:sp macro="" textlink="">
      <xdr:nvSpPr>
        <xdr:cNvPr id="857" name="n_1mainValue【庁舎】&#10;一人当たり面積">
          <a:extLst>
            <a:ext uri="{FF2B5EF4-FFF2-40B4-BE49-F238E27FC236}">
              <a16:creationId xmlns:a16="http://schemas.microsoft.com/office/drawing/2014/main" id="{D960A32A-FF66-44D1-9632-EE61F6DEAC12}"/>
            </a:ext>
          </a:extLst>
        </xdr:cNvPr>
        <xdr:cNvSpPr txBox="1"/>
      </xdr:nvSpPr>
      <xdr:spPr>
        <a:xfrm>
          <a:off x="210757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8" name="n_2mainValue【庁舎】&#10;一人当たり面積">
          <a:extLst>
            <a:ext uri="{FF2B5EF4-FFF2-40B4-BE49-F238E27FC236}">
              <a16:creationId xmlns:a16="http://schemas.microsoft.com/office/drawing/2014/main" id="{4C473908-49AD-44E5-A7A9-E0CEF021FD6C}"/>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16890</xdr:rowOff>
    </xdr:from>
    <xdr:ext cx="469744" cy="259045"/>
    <xdr:sp macro="" textlink="">
      <xdr:nvSpPr>
        <xdr:cNvPr id="859" name="n_3mainValue【庁舎】&#10;一人当たり面積">
          <a:extLst>
            <a:ext uri="{FF2B5EF4-FFF2-40B4-BE49-F238E27FC236}">
              <a16:creationId xmlns:a16="http://schemas.microsoft.com/office/drawing/2014/main" id="{679AB7CB-B8F8-4E06-A033-373D8497EC76}"/>
            </a:ext>
          </a:extLst>
        </xdr:cNvPr>
        <xdr:cNvSpPr txBox="1"/>
      </xdr:nvSpPr>
      <xdr:spPr>
        <a:xfrm>
          <a:off x="19310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7C7ACD39-51BB-4EDA-8B57-4BDB31C262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83F17D0E-9BC5-4E6E-A779-75B15E145C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851D7246-F2C8-490B-A441-90C20024F0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団体と比較して特に有形固定資産減価償却率が高くなっている施設は、一般廃棄物処理施設であり、特に低くなっている施設は図書館、福祉施設である。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年代前半にかけて建設された処理施設（耐用年数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年前後）の減価償却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率が高くなっているため、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施設が安全に機能するように各年度毎に老朽箇所の修繕を実施することで対応している。</a:t>
          </a:r>
          <a:endParaRPr lang="en-US"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年度に移転新設、福祉施設については平成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年度に複合施設の大規模改修を行ったため、減価償却率は低くなっている。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個人市民税は、給与所得の伸びにより</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百万円増収となり、法人市民税も製造業を中心に課税額の伸びにより</a:t>
          </a:r>
          <a:r>
            <a:rPr kumimoji="1" lang="en-US" altLang="ja-JP" sz="1200">
              <a:latin typeface="ＭＳ Ｐゴシック" panose="020B0600070205080204" pitchFamily="50" charset="-128"/>
              <a:ea typeface="ＭＳ Ｐゴシック" panose="020B0600070205080204" pitchFamily="50" charset="-128"/>
            </a:rPr>
            <a:t>315</a:t>
          </a:r>
          <a:r>
            <a:rPr kumimoji="1" lang="ja-JP" altLang="en-US" sz="1200">
              <a:latin typeface="ＭＳ Ｐゴシック" panose="020B0600070205080204" pitchFamily="50" charset="-128"/>
              <a:ea typeface="ＭＳ Ｐゴシック" panose="020B0600070205080204" pitchFamily="50" charset="-128"/>
            </a:rPr>
            <a:t>百万円の増収となっている。固定資産税は</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百万円の増収となっている。</a:t>
          </a:r>
        </a:p>
        <a:p>
          <a:r>
            <a:rPr kumimoji="1" lang="ja-JP" altLang="en-US" sz="1200">
              <a:latin typeface="ＭＳ Ｐゴシック" panose="020B0600070205080204" pitchFamily="50" charset="-128"/>
              <a:ea typeface="ＭＳ Ｐゴシック" panose="020B0600070205080204" pitchFamily="50" charset="-128"/>
            </a:rPr>
            <a:t>　 このほか、軽自動車税、たばこ税、都市計画税についても微増となっており、 市税総額は</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百万円で前年度比約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千万円増の収納額を確保した。</a:t>
          </a:r>
        </a:p>
        <a:p>
          <a:r>
            <a:rPr kumimoji="1" lang="ja-JP" altLang="en-US" sz="1200">
              <a:latin typeface="ＭＳ Ｐゴシック" panose="020B0600070205080204" pitchFamily="50" charset="-128"/>
              <a:ea typeface="ＭＳ Ｐゴシック" panose="020B0600070205080204" pitchFamily="50" charset="-128"/>
            </a:rPr>
            <a:t>  近年の財政力指数は横ばいで推移しているが、飛躍的な景気拡大の見通し要因が少ない中、行政改革や財政構造健全化をさらに推し進め、財政基盤の強化に努める。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経常一般財源の状況について、主な増減は地方税の増（</a:t>
          </a:r>
          <a:r>
            <a:rPr kumimoji="1" lang="en-US" altLang="ja-JP" sz="1150">
              <a:latin typeface="ＭＳ Ｐゴシック" panose="020B0600070205080204" pitchFamily="50" charset="-128"/>
              <a:ea typeface="ＭＳ Ｐゴシック" panose="020B0600070205080204" pitchFamily="50" charset="-128"/>
            </a:rPr>
            <a:t>+480</a:t>
          </a:r>
          <a:r>
            <a:rPr kumimoji="1" lang="ja-JP" altLang="en-US" sz="1150">
              <a:latin typeface="ＭＳ Ｐゴシック" panose="020B0600070205080204" pitchFamily="50" charset="-128"/>
              <a:ea typeface="ＭＳ Ｐゴシック" panose="020B0600070205080204" pitchFamily="50" charset="-128"/>
            </a:rPr>
            <a:t>百万円）、普通交付税の減（△</a:t>
          </a:r>
          <a:r>
            <a:rPr kumimoji="1" lang="en-US" altLang="ja-JP" sz="1150">
              <a:latin typeface="ＭＳ Ｐゴシック" panose="020B0600070205080204" pitchFamily="50" charset="-128"/>
              <a:ea typeface="ＭＳ Ｐゴシック" panose="020B0600070205080204" pitchFamily="50" charset="-128"/>
            </a:rPr>
            <a:t>254</a:t>
          </a:r>
          <a:r>
            <a:rPr kumimoji="1" lang="ja-JP" altLang="en-US" sz="1150">
              <a:latin typeface="ＭＳ Ｐゴシック" panose="020B0600070205080204" pitchFamily="50" charset="-128"/>
              <a:ea typeface="ＭＳ Ｐゴシック" panose="020B0600070205080204" pitchFamily="50" charset="-128"/>
            </a:rPr>
            <a:t>百万円）があり、歳入における一般財源の合計数値は</a:t>
          </a:r>
          <a:r>
            <a:rPr kumimoji="1" lang="en-US" altLang="ja-JP" sz="1150">
              <a:latin typeface="ＭＳ Ｐゴシック" panose="020B0600070205080204" pitchFamily="50" charset="-128"/>
              <a:ea typeface="ＭＳ Ｐゴシック" panose="020B0600070205080204" pitchFamily="50" charset="-128"/>
            </a:rPr>
            <a:t>287</a:t>
          </a:r>
          <a:r>
            <a:rPr kumimoji="1" lang="ja-JP" altLang="en-US" sz="1150">
              <a:latin typeface="ＭＳ Ｐゴシック" panose="020B0600070205080204" pitchFamily="50" charset="-128"/>
              <a:ea typeface="ＭＳ Ｐゴシック" panose="020B0600070205080204" pitchFamily="50" charset="-128"/>
            </a:rPr>
            <a:t>百万円増加したものの、臨時財政対策債発行額の減（</a:t>
          </a:r>
          <a:r>
            <a:rPr kumimoji="1" lang="en-US" altLang="ja-JP" sz="1150">
              <a:latin typeface="ＭＳ Ｐゴシック" panose="020B0600070205080204" pitchFamily="50" charset="-128"/>
              <a:ea typeface="ＭＳ Ｐゴシック" panose="020B0600070205080204" pitchFamily="50" charset="-128"/>
            </a:rPr>
            <a:t>367</a:t>
          </a:r>
          <a:r>
            <a:rPr kumimoji="1" lang="ja-JP" altLang="en-US" sz="1150">
              <a:latin typeface="ＭＳ Ｐゴシック" panose="020B0600070205080204" pitchFamily="50" charset="-128"/>
              <a:ea typeface="ＭＳ Ｐゴシック" panose="020B0600070205080204" pitchFamily="50" charset="-128"/>
            </a:rPr>
            <a:t>百万円）を含む分母の合計数値は</a:t>
          </a:r>
          <a:r>
            <a:rPr kumimoji="1" lang="en-US" altLang="ja-JP" sz="1150">
              <a:latin typeface="ＭＳ Ｐゴシック" panose="020B0600070205080204" pitchFamily="50" charset="-128"/>
              <a:ea typeface="ＭＳ Ｐゴシック" panose="020B0600070205080204" pitchFamily="50" charset="-128"/>
            </a:rPr>
            <a:t>80</a:t>
          </a:r>
          <a:r>
            <a:rPr kumimoji="1" lang="ja-JP" altLang="en-US" sz="1150">
              <a:latin typeface="ＭＳ Ｐゴシック" panose="020B0600070205080204" pitchFamily="50" charset="-128"/>
              <a:ea typeface="ＭＳ Ｐゴシック" panose="020B0600070205080204" pitchFamily="50" charset="-128"/>
            </a:rPr>
            <a:t>百万円の減少という結果となった。</a:t>
          </a:r>
        </a:p>
        <a:p>
          <a:r>
            <a:rPr kumimoji="1" lang="ja-JP" altLang="en-US" sz="1150">
              <a:latin typeface="ＭＳ Ｐゴシック" panose="020B0600070205080204" pitchFamily="50" charset="-128"/>
              <a:ea typeface="ＭＳ Ｐゴシック" panose="020B0600070205080204" pitchFamily="50" charset="-128"/>
            </a:rPr>
            <a:t>　経常経費充当一般財源の状況においては、近年積極的に行っている繰上償還の影響による公債費の減（△</a:t>
          </a:r>
          <a:r>
            <a:rPr kumimoji="1" lang="en-US" altLang="ja-JP" sz="1150">
              <a:latin typeface="ＭＳ Ｐゴシック" panose="020B0600070205080204" pitchFamily="50" charset="-128"/>
              <a:ea typeface="ＭＳ Ｐゴシック" panose="020B0600070205080204" pitchFamily="50" charset="-128"/>
            </a:rPr>
            <a:t>533</a:t>
          </a:r>
          <a:r>
            <a:rPr kumimoji="1" lang="ja-JP" altLang="en-US" sz="1150">
              <a:latin typeface="ＭＳ Ｐゴシック" panose="020B0600070205080204" pitchFamily="50" charset="-128"/>
              <a:ea typeface="ＭＳ Ｐゴシック" panose="020B0600070205080204" pitchFamily="50" charset="-128"/>
            </a:rPr>
            <a:t>百万円）、働き方改革に連動した削減効果等により人件費の減（△</a:t>
          </a:r>
          <a:r>
            <a:rPr kumimoji="1" lang="en-US" altLang="ja-JP" sz="1150">
              <a:latin typeface="ＭＳ Ｐゴシック" panose="020B0600070205080204" pitchFamily="50" charset="-128"/>
              <a:ea typeface="ＭＳ Ｐゴシック" panose="020B0600070205080204" pitchFamily="50" charset="-128"/>
            </a:rPr>
            <a:t>180</a:t>
          </a:r>
          <a:r>
            <a:rPr kumimoji="1" lang="ja-JP" altLang="en-US" sz="1150">
              <a:latin typeface="ＭＳ Ｐゴシック" panose="020B0600070205080204" pitchFamily="50" charset="-128"/>
              <a:ea typeface="ＭＳ Ｐゴシック" panose="020B0600070205080204" pitchFamily="50" charset="-128"/>
            </a:rPr>
            <a:t>百万円）などの影響により、分子合計の数値は</a:t>
          </a:r>
          <a:r>
            <a:rPr kumimoji="1" lang="en-US" altLang="ja-JP" sz="1150">
              <a:latin typeface="ＭＳ Ｐゴシック" panose="020B0600070205080204" pitchFamily="50" charset="-128"/>
              <a:ea typeface="ＭＳ Ｐゴシック" panose="020B0600070205080204" pitchFamily="50" charset="-128"/>
            </a:rPr>
            <a:t>810</a:t>
          </a:r>
          <a:r>
            <a:rPr kumimoji="1" lang="ja-JP" altLang="en-US" sz="1150">
              <a:latin typeface="ＭＳ Ｐゴシック" panose="020B0600070205080204" pitchFamily="50" charset="-128"/>
              <a:ea typeface="ＭＳ Ｐゴシック" panose="020B0600070205080204" pitchFamily="50" charset="-128"/>
            </a:rPr>
            <a:t>百万円の減となった。上記の通り、分子数値が減、分母数値の微減となり、経常収支比率は前年度比△</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ポイントの改善となった。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64</xdr:row>
      <xdr:rowOff>97972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639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97972</xdr:rowOff>
    </xdr:from>
    <xdr:to>
      <xdr:col>19</xdr:col>
      <xdr:colOff>133350</xdr:colOff>
      <xdr:row>65</xdr:row>
      <xdr:rowOff>9253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7077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118654</xdr:rowOff>
    </xdr:from>
    <xdr:to>
      <xdr:col>15</xdr:col>
      <xdr:colOff>82550</xdr:colOff>
      <xdr:row>65</xdr:row>
      <xdr:rowOff>9253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9145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62593</xdr:rowOff>
    </xdr:from>
    <xdr:to>
      <xdr:col>11</xdr:col>
      <xdr:colOff>31750</xdr:colOff>
      <xdr:row>64</xdr:row>
      <xdr:rowOff>118654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63943"/>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11793</xdr:rowOff>
    </xdr:from>
    <xdr:to>
      <xdr:col>23</xdr:col>
      <xdr:colOff>184150</xdr:colOff>
      <xdr:row>63</xdr:row>
      <xdr:rowOff>113393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155320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129903</xdr:rowOff>
    </xdr:from>
    <xdr:to>
      <xdr:col>15</xdr:col>
      <xdr:colOff>133350</xdr:colOff>
      <xdr:row>65</xdr:row>
      <xdr:rowOff>60053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44830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67854</xdr:rowOff>
    </xdr:from>
    <xdr:to>
      <xdr:col>11</xdr:col>
      <xdr:colOff>82550</xdr:colOff>
      <xdr:row>64</xdr:row>
      <xdr:rowOff>169454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154231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11793</xdr:rowOff>
    </xdr:from>
    <xdr:to>
      <xdr:col>7</xdr:col>
      <xdr:colOff>31750</xdr:colOff>
      <xdr:row>63</xdr:row>
      <xdr:rowOff>113393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98170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人件費及び物件費の総額は前年度比較</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百万円の減であり、分母となる人口数の減少が要因で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人当たりの決算額が上昇したと考えられる。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人件費については、退職者が大きく減少し退職手当</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百万円などが要因で総額</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百万円の減となっている。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一方、物件費については小中学校の教科書購入や固定資産税の評価替えに係る事業等により、総額</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百万円の増となった。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4725</xdr:rowOff>
    </xdr:from>
    <xdr:to>
      <xdr:col>23</xdr:col>
      <xdr:colOff>133350</xdr:colOff>
      <xdr:row>84</xdr:row>
      <xdr:rowOff>22543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06525"/>
          <a:ext cx="838200" cy="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163474</xdr:rowOff>
    </xdr:from>
    <xdr:to>
      <xdr:col>19</xdr:col>
      <xdr:colOff>133350</xdr:colOff>
      <xdr:row>84</xdr:row>
      <xdr:rowOff>4725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93824"/>
          <a:ext cx="889000" cy="1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151997</xdr:rowOff>
    </xdr:from>
    <xdr:to>
      <xdr:col>15</xdr:col>
      <xdr:colOff>82550</xdr:colOff>
      <xdr:row>83</xdr:row>
      <xdr:rowOff>163474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82347"/>
          <a:ext cx="889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141323</xdr:rowOff>
    </xdr:from>
    <xdr:to>
      <xdr:col>11</xdr:col>
      <xdr:colOff>31750</xdr:colOff>
      <xdr:row>83</xdr:row>
      <xdr:rowOff>151997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71673"/>
          <a:ext cx="889000" cy="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143193</xdr:rowOff>
    </xdr:from>
    <xdr:to>
      <xdr:col>23</xdr:col>
      <xdr:colOff>184150</xdr:colOff>
      <xdr:row>84</xdr:row>
      <xdr:rowOff>73343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115270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4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125375</xdr:rowOff>
    </xdr:from>
    <xdr:to>
      <xdr:col>19</xdr:col>
      <xdr:colOff>184150</xdr:colOff>
      <xdr:row>84</xdr:row>
      <xdr:rowOff>55525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40302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112674</xdr:rowOff>
    </xdr:from>
    <xdr:to>
      <xdr:col>15</xdr:col>
      <xdr:colOff>133350</xdr:colOff>
      <xdr:row>84</xdr:row>
      <xdr:rowOff>42824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27601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2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101197</xdr:rowOff>
    </xdr:from>
    <xdr:to>
      <xdr:col>11</xdr:col>
      <xdr:colOff>82550</xdr:colOff>
      <xdr:row>84</xdr:row>
      <xdr:rowOff>31347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16124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90523</xdr:rowOff>
    </xdr:from>
    <xdr:to>
      <xdr:col>7</xdr:col>
      <xdr:colOff>31750</xdr:colOff>
      <xdr:row>84</xdr:row>
      <xdr:rowOff>20673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5450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07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学歴別年齢構成が異なるため、全国平均を上回っている。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154214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014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34471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014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120650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1220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88</xdr:row>
      <xdr:rowOff>120650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737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年の市町村合併により増加した職員数については、行政改革大綱に基づいた計画的な削減に努めている。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122827</xdr:rowOff>
    </xdr:from>
    <xdr:to>
      <xdr:col>81</xdr:col>
      <xdr:colOff>44450</xdr:colOff>
      <xdr:row>61</xdr:row>
      <xdr:rowOff>129722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8127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122827</xdr:rowOff>
    </xdr:from>
    <xdr:to>
      <xdr:col>77</xdr:col>
      <xdr:colOff>44450</xdr:colOff>
      <xdr:row>61</xdr:row>
      <xdr:rowOff>132020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58127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132020</xdr:rowOff>
    </xdr:from>
    <xdr:to>
      <xdr:col>72</xdr:col>
      <xdr:colOff>203200</xdr:colOff>
      <xdr:row>61</xdr:row>
      <xdr:rowOff>137764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90470"/>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126274</xdr:rowOff>
    </xdr:from>
    <xdr:to>
      <xdr:col>68</xdr:col>
      <xdr:colOff>152400</xdr:colOff>
      <xdr:row>61</xdr:row>
      <xdr:rowOff>137764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8472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78922</xdr:rowOff>
    </xdr:from>
    <xdr:to>
      <xdr:col>81</xdr:col>
      <xdr:colOff>95250</xdr:colOff>
      <xdr:row>62</xdr:row>
      <xdr:rowOff>9072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50999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72027</xdr:rowOff>
    </xdr:from>
    <xdr:to>
      <xdr:col>77</xdr:col>
      <xdr:colOff>95250</xdr:colOff>
      <xdr:row>62</xdr:row>
      <xdr:rowOff>2177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158404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81220</xdr:rowOff>
    </xdr:from>
    <xdr:to>
      <xdr:col>73</xdr:col>
      <xdr:colOff>44450</xdr:colOff>
      <xdr:row>62</xdr:row>
      <xdr:rowOff>11370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167597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2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86964</xdr:rowOff>
    </xdr:from>
    <xdr:to>
      <xdr:col>68</xdr:col>
      <xdr:colOff>203200</xdr:colOff>
      <xdr:row>62</xdr:row>
      <xdr:rowOff>17114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1891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75474</xdr:rowOff>
    </xdr:from>
    <xdr:to>
      <xdr:col>64</xdr:col>
      <xdr:colOff>152400</xdr:colOff>
      <xdr:row>62</xdr:row>
      <xdr:rowOff>5624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161851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一般会計等の地方債元利償還金（繰上償還を除く）は、通常償還の進捗により</a:t>
          </a:r>
          <a:r>
            <a:rPr kumimoji="1" lang="en-US" altLang="ja-JP" sz="1150">
              <a:latin typeface="ＭＳ Ｐゴシック" panose="020B0600070205080204" pitchFamily="50" charset="-128"/>
              <a:ea typeface="ＭＳ Ｐゴシック" panose="020B0600070205080204" pitchFamily="50" charset="-128"/>
            </a:rPr>
            <a:t>546</a:t>
          </a:r>
          <a:r>
            <a:rPr kumimoji="1" lang="ja-JP" altLang="en-US" sz="1150">
              <a:latin typeface="ＭＳ Ｐゴシック" panose="020B0600070205080204" pitchFamily="50" charset="-128"/>
              <a:ea typeface="ＭＳ Ｐゴシック" panose="020B0600070205080204" pitchFamily="50" charset="-128"/>
            </a:rPr>
            <a:t>百万円減少している。一方、一般会計からの公営企業債償還に係る繰入見込額は、病院事業債、下水道事業債の増加により、</a:t>
          </a:r>
          <a:r>
            <a:rPr kumimoji="1" lang="en-US" altLang="ja-JP" sz="1150">
              <a:latin typeface="ＭＳ Ｐゴシック" panose="020B0600070205080204" pitchFamily="50" charset="-128"/>
              <a:ea typeface="ＭＳ Ｐゴシック" panose="020B0600070205080204" pitchFamily="50" charset="-128"/>
            </a:rPr>
            <a:t>12</a:t>
          </a:r>
          <a:r>
            <a:rPr kumimoji="1" lang="ja-JP" altLang="en-US" sz="1150">
              <a:latin typeface="ＭＳ Ｐゴシック" panose="020B0600070205080204" pitchFamily="50" charset="-128"/>
              <a:ea typeface="ＭＳ Ｐゴシック" panose="020B0600070205080204" pitchFamily="50" charset="-128"/>
            </a:rPr>
            <a:t>百万円の増加となっている。</a:t>
          </a:r>
        </a:p>
        <a:p>
          <a:r>
            <a:rPr kumimoji="1" lang="ja-JP" altLang="en-US" sz="1150">
              <a:latin typeface="ＭＳ Ｐゴシック" panose="020B0600070205080204" pitchFamily="50" charset="-128"/>
              <a:ea typeface="ＭＳ Ｐゴシック" panose="020B0600070205080204" pitchFamily="50" charset="-128"/>
            </a:rPr>
            <a:t>　結果として、実質公債費比率は、単年度では</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ポイント好転し、指標に用いる三ヵ年平均では前年度</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ポイント減の</a:t>
          </a:r>
          <a:r>
            <a:rPr kumimoji="1" lang="en-US" altLang="ja-JP" sz="1150">
              <a:latin typeface="ＭＳ Ｐゴシック" panose="020B0600070205080204" pitchFamily="50" charset="-128"/>
              <a:ea typeface="ＭＳ Ｐゴシック" panose="020B0600070205080204" pitchFamily="50" charset="-128"/>
            </a:rPr>
            <a:t>10.9</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実質公債費比率は、類似団体、全国平均を上回っている中、行政改革と財政構造健全化の方針では、目標数値を令和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年度までに</a:t>
          </a:r>
          <a:r>
            <a:rPr kumimoji="1" lang="en-US" altLang="ja-JP" sz="1150">
              <a:latin typeface="ＭＳ Ｐゴシック" panose="020B0600070205080204" pitchFamily="50" charset="-128"/>
              <a:ea typeface="ＭＳ Ｐゴシック" panose="020B0600070205080204" pitchFamily="50" charset="-128"/>
            </a:rPr>
            <a:t>10.2</a:t>
          </a:r>
          <a:r>
            <a:rPr kumimoji="1" lang="ja-JP" altLang="en-US" sz="1150">
              <a:latin typeface="ＭＳ Ｐゴシック" panose="020B0600070205080204" pitchFamily="50" charset="-128"/>
              <a:ea typeface="ＭＳ Ｐゴシック" panose="020B0600070205080204" pitchFamily="50" charset="-128"/>
            </a:rPr>
            <a:t>％としており、新規発行の抑制や繰上償還の実施などにより改善を図りたい。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3326</xdr:rowOff>
    </xdr:from>
    <xdr:to>
      <xdr:col>81</xdr:col>
      <xdr:colOff>44450</xdr:colOff>
      <xdr:row>43</xdr:row>
      <xdr:rowOff>37798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3756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37798</xdr:rowOff>
    </xdr:from>
    <xdr:to>
      <xdr:col>77</xdr:col>
      <xdr:colOff>44450</xdr:colOff>
      <xdr:row>43</xdr:row>
      <xdr:rowOff>37798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37798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140305</xdr:rowOff>
    </xdr:from>
    <xdr:to>
      <xdr:col>68</xdr:col>
      <xdr:colOff>152400</xdr:colOff>
      <xdr:row>43</xdr:row>
      <xdr:rowOff>26307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3412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123976</xdr:rowOff>
    </xdr:from>
    <xdr:to>
      <xdr:col>81</xdr:col>
      <xdr:colOff>95250</xdr:colOff>
      <xdr:row>43</xdr:row>
      <xdr:rowOff>54126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96053</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158448</xdr:rowOff>
    </xdr:from>
    <xdr:to>
      <xdr:col>77</xdr:col>
      <xdr:colOff>95250</xdr:colOff>
      <xdr:row>43</xdr:row>
      <xdr:rowOff>88598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73375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158448</xdr:rowOff>
    </xdr:from>
    <xdr:to>
      <xdr:col>73</xdr:col>
      <xdr:colOff>44450</xdr:colOff>
      <xdr:row>43</xdr:row>
      <xdr:rowOff>88598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73375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89505</xdr:rowOff>
    </xdr:from>
    <xdr:to>
      <xdr:col>64</xdr:col>
      <xdr:colOff>152400</xdr:colOff>
      <xdr:row>43</xdr:row>
      <xdr:rowOff>19655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4432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任意繰上償還の実施により普通会計の市債残高が減少し、公営企業債の繰入見込額についても定期償還の進捗により減少しており、前年度比</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ポイント好転となった。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地方債発行の抑制などで、近年は改善傾向にあるが、依然、類似団体、全国平均を上回っており、さらに改善に努めたい。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165221</xdr:rowOff>
    </xdr:from>
    <xdr:to>
      <xdr:col>81</xdr:col>
      <xdr:colOff>44450</xdr:colOff>
      <xdr:row>17</xdr:row>
      <xdr:rowOff>141998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6179800" y="2908421"/>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141998</xdr:rowOff>
    </xdr:from>
    <xdr:to>
      <xdr:col>77</xdr:col>
      <xdr:colOff>44450</xdr:colOff>
      <xdr:row>18</xdr:row>
      <xdr:rowOff>85453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305664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85453</xdr:rowOff>
    </xdr:from>
    <xdr:to>
      <xdr:col>72</xdr:col>
      <xdr:colOff>203200</xdr:colOff>
      <xdr:row>19</xdr:row>
      <xdr:rowOff>73720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3171553"/>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73720</xdr:rowOff>
    </xdr:from>
    <xdr:to>
      <xdr:col>68</xdr:col>
      <xdr:colOff>152400</xdr:colOff>
      <xdr:row>19</xdr:row>
      <xdr:rowOff>134620</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3331270"/>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114421</xdr:rowOff>
    </xdr:from>
    <xdr:to>
      <xdr:col>81</xdr:col>
      <xdr:colOff>95250</xdr:colOff>
      <xdr:row>17</xdr:row>
      <xdr:rowOff>44571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86498</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82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91198</xdr:rowOff>
    </xdr:from>
    <xdr:to>
      <xdr:col>77</xdr:col>
      <xdr:colOff>95250</xdr:colOff>
      <xdr:row>18</xdr:row>
      <xdr:rowOff>21348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3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6125</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309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34653</xdr:rowOff>
    </xdr:from>
    <xdr:to>
      <xdr:col>73</xdr:col>
      <xdr:colOff>44450</xdr:colOff>
      <xdr:row>18</xdr:row>
      <xdr:rowOff>136253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31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121030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20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22920</xdr:rowOff>
    </xdr:from>
    <xdr:to>
      <xdr:col>68</xdr:col>
      <xdr:colOff>203200</xdr:colOff>
      <xdr:row>19</xdr:row>
      <xdr:rowOff>124520</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2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109297</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33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83820</xdr:rowOff>
    </xdr:from>
    <xdr:to>
      <xdr:col>64</xdr:col>
      <xdr:colOff>152400</xdr:colOff>
      <xdr:row>20</xdr:row>
      <xdr:rowOff>13970</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170197</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定年退職者数が大きく減少したことにより定年退職手当が</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百万円減少し、人件費に係る経常充当一般財源は</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百万円減少し、経常収支比率のうちの人件費の比率は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ポイント改善となり</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人口一人当たりの決算額は、類似団体の平均を上回っており、今後も行財政改革の取組みにより、人件費関係経費の抑制に取り組む必要がある。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9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電算システム関連経費、ＡＥＴ配置に係る経費等の減少が影響し、物件費に係る経常充当一般財源は</a:t>
          </a:r>
          <a:r>
            <a:rPr kumimoji="1" lang="en-US" altLang="ja-JP" sz="1300">
              <a:latin typeface="ＭＳ Ｐゴシック" panose="020B0600070205080204" pitchFamily="50" charset="-128"/>
              <a:ea typeface="ＭＳ Ｐゴシック" panose="020B0600070205080204" pitchFamily="50" charset="-128"/>
            </a:rPr>
            <a:t>217</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百万円減少し、経常収支比率のうちの物件費の比率は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各種管理施設の委託料の適正化や公共施設マネジメントの推進により、経費節減にさらに取り組む必要がある。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136144</xdr:rowOff>
    </xdr:from>
    <xdr:to>
      <xdr:col>82</xdr:col>
      <xdr:colOff>107950</xdr:colOff>
      <xdr:row>15</xdr:row>
      <xdr:rowOff>37846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364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15</xdr:row>
      <xdr:rowOff>65278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09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19558</xdr:rowOff>
    </xdr:from>
    <xdr:to>
      <xdr:col>73</xdr:col>
      <xdr:colOff>180975</xdr:colOff>
      <xdr:row>15</xdr:row>
      <xdr:rowOff>65278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91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xdr:rowOff>
    </xdr:from>
    <xdr:to>
      <xdr:col>69</xdr:col>
      <xdr:colOff>92075</xdr:colOff>
      <xdr:row>15</xdr:row>
      <xdr:rowOff>19558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82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85344</xdr:rowOff>
    </xdr:from>
    <xdr:to>
      <xdr:col>82</xdr:col>
      <xdr:colOff>158750</xdr:colOff>
      <xdr:row>15</xdr:row>
      <xdr:rowOff>15494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101871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140208</xdr:rowOff>
    </xdr:from>
    <xdr:to>
      <xdr:col>69</xdr:col>
      <xdr:colOff>142875</xdr:colOff>
      <xdr:row>15</xdr:row>
      <xdr:rowOff>70358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80535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保育所委託費用などの減少により、扶助費に係る経常充当一般財源は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百万円減少し、経常収支比率のうちの扶助費の比率は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扶助費は、昨年度に引き続きさらに減少となり類似団体平均を下回ったが、今後も単独扶助事業の見直しなどを進め、さらに財政構造の健全化を進めていく。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85090</xdr:rowOff>
    </xdr:from>
    <xdr:to>
      <xdr:col>24</xdr:col>
      <xdr:colOff>25400</xdr:colOff>
      <xdr:row>55</xdr:row>
      <xdr:rowOff>92710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1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138430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100330</xdr:rowOff>
    </xdr:from>
    <xdr:to>
      <xdr:col>15</xdr:col>
      <xdr:colOff>98425</xdr:colOff>
      <xdr:row>55</xdr:row>
      <xdr:rowOff>138430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55</xdr:row>
      <xdr:rowOff>123190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34290</xdr:rowOff>
    </xdr:from>
    <xdr:to>
      <xdr:col>24</xdr:col>
      <xdr:colOff>76200</xdr:colOff>
      <xdr:row>55</xdr:row>
      <xdr:rowOff>135890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50817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128287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49530</xdr:rowOff>
    </xdr:from>
    <xdr:to>
      <xdr:col>11</xdr:col>
      <xdr:colOff>60325</xdr:colOff>
      <xdr:row>55</xdr:row>
      <xdr:rowOff>151130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135907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72390</xdr:rowOff>
    </xdr:from>
    <xdr:to>
      <xdr:col>6</xdr:col>
      <xdr:colOff>171450</xdr:colOff>
      <xdr:row>56</xdr:row>
      <xdr:rowOff>2540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158767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繰出金に係る経常充当一般財源は、介護保険事業特別会計への繰出金が</a:t>
          </a:r>
          <a:r>
            <a:rPr kumimoji="1" lang="en-US" altLang="ja-JP" sz="1150">
              <a:latin typeface="ＭＳ Ｐゴシック" panose="020B0600070205080204" pitchFamily="50" charset="-128"/>
              <a:ea typeface="ＭＳ Ｐゴシック" panose="020B0600070205080204" pitchFamily="50" charset="-128"/>
            </a:rPr>
            <a:t>100</a:t>
          </a:r>
          <a:r>
            <a:rPr kumimoji="1" lang="ja-JP" altLang="en-US" sz="1150">
              <a:latin typeface="ＭＳ Ｐゴシック" panose="020B0600070205080204" pitchFamily="50" charset="-128"/>
              <a:ea typeface="ＭＳ Ｐゴシック" panose="020B0600070205080204" pitchFamily="50" charset="-128"/>
            </a:rPr>
            <a:t>百万円増加したことを要因とし総額</a:t>
          </a:r>
          <a:r>
            <a:rPr kumimoji="1" lang="en-US" altLang="ja-JP" sz="1150">
              <a:latin typeface="ＭＳ Ｐゴシック" panose="020B0600070205080204" pitchFamily="50" charset="-128"/>
              <a:ea typeface="ＭＳ Ｐゴシック" panose="020B0600070205080204" pitchFamily="50" charset="-128"/>
            </a:rPr>
            <a:t>127</a:t>
          </a:r>
          <a:r>
            <a:rPr kumimoji="1" lang="ja-JP" altLang="en-US" sz="1150">
              <a:latin typeface="ＭＳ Ｐゴシック" panose="020B0600070205080204" pitchFamily="50" charset="-128"/>
              <a:ea typeface="ＭＳ Ｐゴシック" panose="020B0600070205080204" pitchFamily="50" charset="-128"/>
            </a:rPr>
            <a:t>百万円の増加、経常収支比率のうち繰出金の比率は</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ポイント上昇となっている。介護保険事業、後期高齢者医療事業等の特別会計繰出金は増加傾向にあり、事業内容の見直しや精査により、一層の経費削減を図る必要がある。</a:t>
          </a:r>
        </a:p>
        <a:p>
          <a:r>
            <a:rPr kumimoji="1" lang="ja-JP" altLang="en-US" sz="1150">
              <a:latin typeface="ＭＳ Ｐゴシック" panose="020B0600070205080204" pitchFamily="50" charset="-128"/>
              <a:ea typeface="ＭＳ Ｐゴシック" panose="020B0600070205080204" pitchFamily="50" charset="-128"/>
            </a:rPr>
            <a:t>　 投資及び出資金に係る経常充当一般財源は、水道事業会計への出資金増加により</a:t>
          </a:r>
          <a:r>
            <a:rPr kumimoji="1" lang="en-US" altLang="ja-JP" sz="1150">
              <a:latin typeface="ＭＳ Ｐゴシック" panose="020B0600070205080204" pitchFamily="50" charset="-128"/>
              <a:ea typeface="ＭＳ Ｐゴシック" panose="020B0600070205080204" pitchFamily="50" charset="-128"/>
            </a:rPr>
            <a:t>230</a:t>
          </a:r>
          <a:r>
            <a:rPr kumimoji="1" lang="ja-JP" altLang="en-US" sz="1150">
              <a:latin typeface="ＭＳ Ｐゴシック" panose="020B0600070205080204" pitchFamily="50" charset="-128"/>
              <a:ea typeface="ＭＳ Ｐゴシック" panose="020B0600070205080204" pitchFamily="50" charset="-128"/>
            </a:rPr>
            <a:t>百万円増加しており、経常収支比率のうち投資及び出資金の比率は</a:t>
          </a:r>
          <a:r>
            <a:rPr kumimoji="1" lang="en-US" altLang="ja-JP" sz="1150">
              <a:latin typeface="ＭＳ Ｐゴシック" panose="020B0600070205080204" pitchFamily="50" charset="-128"/>
              <a:ea typeface="ＭＳ Ｐゴシック" panose="020B0600070205080204" pitchFamily="50" charset="-128"/>
            </a:rPr>
            <a:t>0.9</a:t>
          </a:r>
          <a:r>
            <a:rPr kumimoji="1" lang="ja-JP" altLang="en-US" sz="115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22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105773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22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55</xdr:row>
      <xdr:rowOff>158024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355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125367</xdr:rowOff>
    </xdr:from>
    <xdr:to>
      <xdr:col>69</xdr:col>
      <xdr:colOff>92075</xdr:colOff>
      <xdr:row>55</xdr:row>
      <xdr:rowOff>158024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55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107224</xdr:rowOff>
    </xdr:from>
    <xdr:to>
      <xdr:col>69</xdr:col>
      <xdr:colOff>142875</xdr:colOff>
      <xdr:row>56</xdr:row>
      <xdr:rowOff>37374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47551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74567</xdr:rowOff>
    </xdr:from>
    <xdr:to>
      <xdr:col>65</xdr:col>
      <xdr:colOff>53975</xdr:colOff>
      <xdr:row>56</xdr:row>
      <xdr:rowOff>4717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14894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上下水道事業の企業会計負担金の減少等が影響し、補助費等に係る経常充当一般財源は</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百万円減少し、経常収支比率のうちの補助費等の比率は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今後も、企業会計の経営健全化による負担金の軽減や各種団体への補助見直し等の取組みを進め、経費縮減を図る必要がある。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580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140716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市債の通常償還の進捗や繰上償還の影響が大きく、公債費に係る経常充当一般財源は</a:t>
          </a:r>
          <a:r>
            <a:rPr kumimoji="1" lang="en-US" altLang="ja-JP" sz="1300">
              <a:latin typeface="ＭＳ Ｐゴシック" panose="020B0600070205080204" pitchFamily="50" charset="-128"/>
              <a:ea typeface="ＭＳ Ｐゴシック" panose="020B0600070205080204" pitchFamily="50" charset="-128"/>
            </a:rPr>
            <a:t>533</a:t>
          </a:r>
          <a:r>
            <a:rPr kumimoji="1" lang="ja-JP" altLang="en-US" sz="1300">
              <a:latin typeface="ＭＳ Ｐゴシック" panose="020B0600070205080204" pitchFamily="50" charset="-128"/>
              <a:ea typeface="ＭＳ Ｐゴシック" panose="020B0600070205080204" pitchFamily="50" charset="-128"/>
            </a:rPr>
            <a:t>百万円減少し、経常収支比率のうちの公債費の比率は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近年では、地方債発行の抑制や交付税算入率の高い有利な起債の活用に努め、将来負担額は減少しているが、さらに投資的事業の厳選や公共施設マネジメントを推進するとともに、繰上償還の実施により公債費負担の軽減を図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107406</xdr:rowOff>
    </xdr:from>
    <xdr:to>
      <xdr:col>24</xdr:col>
      <xdr:colOff>25400</xdr:colOff>
      <xdr:row>79</xdr:row>
      <xdr:rowOff>73116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8050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73116</xdr:rowOff>
    </xdr:from>
    <xdr:to>
      <xdr:col>19</xdr:col>
      <xdr:colOff>187325</xdr:colOff>
      <xdr:row>79</xdr:row>
      <xdr:rowOff>79648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6176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79648</xdr:rowOff>
    </xdr:from>
    <xdr:to>
      <xdr:col>15</xdr:col>
      <xdr:colOff>98425</xdr:colOff>
      <xdr:row>79</xdr:row>
      <xdr:rowOff>99242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62419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79</xdr:row>
      <xdr:rowOff>99242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3275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56606</xdr:rowOff>
    </xdr:from>
    <xdr:to>
      <xdr:col>24</xdr:col>
      <xdr:colOff>76200</xdr:colOff>
      <xdr:row>78</xdr:row>
      <xdr:rowOff>158206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28683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22316</xdr:rowOff>
    </xdr:from>
    <xdr:to>
      <xdr:col>20</xdr:col>
      <xdr:colOff>38100</xdr:colOff>
      <xdr:row>79</xdr:row>
      <xdr:rowOff>123916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108693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5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28848</xdr:rowOff>
    </xdr:from>
    <xdr:to>
      <xdr:col>15</xdr:col>
      <xdr:colOff>149225</xdr:colOff>
      <xdr:row>79</xdr:row>
      <xdr:rowOff>130448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115225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48442</xdr:rowOff>
    </xdr:from>
    <xdr:to>
      <xdr:col>11</xdr:col>
      <xdr:colOff>60325</xdr:colOff>
      <xdr:row>79</xdr:row>
      <xdr:rowOff>150042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134819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23784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前年度と比べ、人件費、扶助費、物件費、補助費、維持補修費が減少したことが影響し、全体的な経常収支比率の改善につながっている。</a:t>
          </a:r>
        </a:p>
        <a:p>
          <a:r>
            <a:rPr kumimoji="1" lang="ja-JP" altLang="en-US" sz="1200">
              <a:latin typeface="ＭＳ Ｐゴシック" panose="020B0600070205080204" pitchFamily="50" charset="-128"/>
              <a:ea typeface="ＭＳ Ｐゴシック" panose="020B0600070205080204" pitchFamily="50" charset="-128"/>
            </a:rPr>
            <a:t>　行政改革や財政構造健全化の方針では、令和２年度までに経常収支比率を</a:t>
          </a:r>
          <a:r>
            <a:rPr kumimoji="1" lang="en-US" altLang="ja-JP" sz="1200">
              <a:latin typeface="ＭＳ Ｐゴシック" panose="020B0600070205080204" pitchFamily="50" charset="-128"/>
              <a:ea typeface="ＭＳ Ｐゴシック" panose="020B0600070205080204" pitchFamily="50" charset="-128"/>
            </a:rPr>
            <a:t>92.7</a:t>
          </a:r>
          <a:r>
            <a:rPr kumimoji="1" lang="ja-JP" altLang="en-US" sz="1200">
              <a:latin typeface="ＭＳ Ｐゴシック" panose="020B0600070205080204" pitchFamily="50" charset="-128"/>
              <a:ea typeface="ＭＳ Ｐゴシック" panose="020B0600070205080204" pitchFamily="50" charset="-128"/>
            </a:rPr>
            <a:t>％以下にすることを目標としており、自主財源の確保及び公共施設マネジメントの推進などにより、更なる経常経費の縮減を進めるとともに、財務体質の改善、内部事務の簡素化、管理施設の縮小、継続事業の見直し等により歳出経費全体の抑制に向けた取組みが必要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10413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709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60706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120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60706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07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5842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34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149332</xdr:rowOff>
    </xdr:from>
    <xdr:to>
      <xdr:col>29</xdr:col>
      <xdr:colOff>127000</xdr:colOff>
      <xdr:row>15</xdr:row>
      <xdr:rowOff>26019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97257"/>
          <a:ext cx="647700" cy="48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20777</xdr:rowOff>
    </xdr:from>
    <xdr:to>
      <xdr:col>26</xdr:col>
      <xdr:colOff>50800</xdr:colOff>
      <xdr:row>15</xdr:row>
      <xdr:rowOff>26019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40152"/>
          <a:ext cx="698500" cy="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20777</xdr:rowOff>
    </xdr:from>
    <xdr:to>
      <xdr:col>22</xdr:col>
      <xdr:colOff>114300</xdr:colOff>
      <xdr:row>15</xdr:row>
      <xdr:rowOff>57565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40152"/>
          <a:ext cx="698500" cy="36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57565</xdr:rowOff>
    </xdr:from>
    <xdr:to>
      <xdr:col>18</xdr:col>
      <xdr:colOff>177800</xdr:colOff>
      <xdr:row>15</xdr:row>
      <xdr:rowOff>69404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76940"/>
          <a:ext cx="698500" cy="1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98532</xdr:rowOff>
    </xdr:from>
    <xdr:to>
      <xdr:col>29</xdr:col>
      <xdr:colOff>177800</xdr:colOff>
      <xdr:row>15</xdr:row>
      <xdr:rowOff>28682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4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115059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9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146669</xdr:rowOff>
    </xdr:from>
    <xdr:to>
      <xdr:col>26</xdr:col>
      <xdr:colOff>101600</xdr:colOff>
      <xdr:row>15</xdr:row>
      <xdr:rowOff>76819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9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86996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141427</xdr:rowOff>
    </xdr:from>
    <xdr:to>
      <xdr:col>22</xdr:col>
      <xdr:colOff>165100</xdr:colOff>
      <xdr:row>15</xdr:row>
      <xdr:rowOff>71577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8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81754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5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6765</xdr:rowOff>
    </xdr:from>
    <xdr:to>
      <xdr:col>19</xdr:col>
      <xdr:colOff>38100</xdr:colOff>
      <xdr:row>15</xdr:row>
      <xdr:rowOff>108365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2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118542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18604</xdr:rowOff>
    </xdr:from>
    <xdr:to>
      <xdr:col>15</xdr:col>
      <xdr:colOff>101600</xdr:colOff>
      <xdr:row>15</xdr:row>
      <xdr:rowOff>120204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3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130381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0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270424</xdr:rowOff>
    </xdr:from>
    <xdr:to>
      <xdr:col>29</xdr:col>
      <xdr:colOff>127000</xdr:colOff>
      <xdr:row>35</xdr:row>
      <xdr:rowOff>293421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80774"/>
          <a:ext cx="647700" cy="2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266378</xdr:rowOff>
    </xdr:from>
    <xdr:to>
      <xdr:col>26</xdr:col>
      <xdr:colOff>50800</xdr:colOff>
      <xdr:row>35</xdr:row>
      <xdr:rowOff>270424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76728"/>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249689</xdr:rowOff>
    </xdr:from>
    <xdr:to>
      <xdr:col>22</xdr:col>
      <xdr:colOff>114300</xdr:colOff>
      <xdr:row>35</xdr:row>
      <xdr:rowOff>266378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60039"/>
          <a:ext cx="698500" cy="16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249689</xdr:rowOff>
    </xdr:from>
    <xdr:to>
      <xdr:col>18</xdr:col>
      <xdr:colOff>177800</xdr:colOff>
      <xdr:row>35</xdr:row>
      <xdr:rowOff>266332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60039"/>
          <a:ext cx="698500" cy="16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242621</xdr:rowOff>
    </xdr:from>
    <xdr:to>
      <xdr:col>29</xdr:col>
      <xdr:colOff>177800</xdr:colOff>
      <xdr:row>36</xdr:row>
      <xdr:rowOff>1321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52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87698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9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219624</xdr:rowOff>
    </xdr:from>
    <xdr:to>
      <xdr:col>26</xdr:col>
      <xdr:colOff>101600</xdr:colOff>
      <xdr:row>35</xdr:row>
      <xdr:rowOff>321224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331401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8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215578</xdr:rowOff>
    </xdr:from>
    <xdr:to>
      <xdr:col>22</xdr:col>
      <xdr:colOff>165100</xdr:colOff>
      <xdr:row>35</xdr:row>
      <xdr:rowOff>317178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327355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198889</xdr:rowOff>
    </xdr:from>
    <xdr:to>
      <xdr:col>19</xdr:col>
      <xdr:colOff>38100</xdr:colOff>
      <xdr:row>35</xdr:row>
      <xdr:rowOff>300489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0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310666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7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215532</xdr:rowOff>
    </xdr:from>
    <xdr:to>
      <xdr:col>15</xdr:col>
      <xdr:colOff>101600</xdr:colOff>
      <xdr:row>35</xdr:row>
      <xdr:rowOff>317132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327309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9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169369</xdr:rowOff>
    </xdr:from>
    <xdr:to>
      <xdr:col>24</xdr:col>
      <xdr:colOff>63500</xdr:colOff>
      <xdr:row>35</xdr:row>
      <xdr:rowOff>30135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98669"/>
          <a:ext cx="8382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169369</xdr:rowOff>
    </xdr:from>
    <xdr:to>
      <xdr:col>19</xdr:col>
      <xdr:colOff>177800</xdr:colOff>
      <xdr:row>35</xdr:row>
      <xdr:rowOff>58972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98669"/>
          <a:ext cx="889000" cy="6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58972</xdr:rowOff>
    </xdr:from>
    <xdr:to>
      <xdr:col>15</xdr:col>
      <xdr:colOff>50800</xdr:colOff>
      <xdr:row>35</xdr:row>
      <xdr:rowOff>79268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59722"/>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59804</xdr:rowOff>
    </xdr:from>
    <xdr:to>
      <xdr:col>10</xdr:col>
      <xdr:colOff>114300</xdr:colOff>
      <xdr:row>35</xdr:row>
      <xdr:rowOff>79268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60554"/>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150785</xdr:rowOff>
    </xdr:from>
    <xdr:to>
      <xdr:col>24</xdr:col>
      <xdr:colOff>114300</xdr:colOff>
      <xdr:row>35</xdr:row>
      <xdr:rowOff>80935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2212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3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118569</xdr:rowOff>
    </xdr:from>
    <xdr:to>
      <xdr:col>20</xdr:col>
      <xdr:colOff>38100</xdr:colOff>
      <xdr:row>35</xdr:row>
      <xdr:rowOff>48719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4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65246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2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8172</xdr:rowOff>
    </xdr:from>
    <xdr:to>
      <xdr:col>15</xdr:col>
      <xdr:colOff>101600</xdr:colOff>
      <xdr:row>35</xdr:row>
      <xdr:rowOff>109772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126299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8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28468</xdr:rowOff>
    </xdr:from>
    <xdr:to>
      <xdr:col>10</xdr:col>
      <xdr:colOff>165100</xdr:colOff>
      <xdr:row>35</xdr:row>
      <xdr:rowOff>130068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146595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0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9004</xdr:rowOff>
    </xdr:from>
    <xdr:to>
      <xdr:col>6</xdr:col>
      <xdr:colOff>38100</xdr:colOff>
      <xdr:row>35</xdr:row>
      <xdr:rowOff>110604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127131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132531</xdr:rowOff>
    </xdr:from>
    <xdr:to>
      <xdr:col>24</xdr:col>
      <xdr:colOff>63500</xdr:colOff>
      <xdr:row>57</xdr:row>
      <xdr:rowOff>5022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33731"/>
          <a:ext cx="8382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5022</xdr:rowOff>
    </xdr:from>
    <xdr:to>
      <xdr:col>19</xdr:col>
      <xdr:colOff>177800</xdr:colOff>
      <xdr:row>57</xdr:row>
      <xdr:rowOff>11161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77672"/>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11161</xdr:rowOff>
    </xdr:from>
    <xdr:to>
      <xdr:col>15</xdr:col>
      <xdr:colOff>50800</xdr:colOff>
      <xdr:row>57</xdr:row>
      <xdr:rowOff>18231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83811"/>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18231</xdr:rowOff>
    </xdr:from>
    <xdr:to>
      <xdr:col>10</xdr:col>
      <xdr:colOff>114300</xdr:colOff>
      <xdr:row>57</xdr:row>
      <xdr:rowOff>21841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90881"/>
          <a:ext cx="889000" cy="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81731</xdr:rowOff>
    </xdr:from>
    <xdr:to>
      <xdr:col>24</xdr:col>
      <xdr:colOff>114300</xdr:colOff>
      <xdr:row>57</xdr:row>
      <xdr:rowOff>11881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8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104608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125672</xdr:rowOff>
    </xdr:from>
    <xdr:to>
      <xdr:col>20</xdr:col>
      <xdr:colOff>38100</xdr:colOff>
      <xdr:row>57</xdr:row>
      <xdr:rowOff>55822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72349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131811</xdr:rowOff>
    </xdr:from>
    <xdr:to>
      <xdr:col>15</xdr:col>
      <xdr:colOff>101600</xdr:colOff>
      <xdr:row>57</xdr:row>
      <xdr:rowOff>61961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78488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0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138881</xdr:rowOff>
    </xdr:from>
    <xdr:to>
      <xdr:col>10</xdr:col>
      <xdr:colOff>165100</xdr:colOff>
      <xdr:row>57</xdr:row>
      <xdr:rowOff>69031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85558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1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142491</xdr:rowOff>
    </xdr:from>
    <xdr:to>
      <xdr:col>6</xdr:col>
      <xdr:colOff>38100</xdr:colOff>
      <xdr:row>57</xdr:row>
      <xdr:rowOff>72641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63768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3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125710</xdr:rowOff>
    </xdr:from>
    <xdr:to>
      <xdr:col>24</xdr:col>
      <xdr:colOff>63500</xdr:colOff>
      <xdr:row>77</xdr:row>
      <xdr:rowOff>152411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27360"/>
          <a:ext cx="8382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85750</xdr:rowOff>
    </xdr:from>
    <xdr:to>
      <xdr:col>19</xdr:col>
      <xdr:colOff>177800</xdr:colOff>
      <xdr:row>77</xdr:row>
      <xdr:rowOff>125710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87400"/>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59872</xdr:rowOff>
    </xdr:from>
    <xdr:to>
      <xdr:col>15</xdr:col>
      <xdr:colOff>50800</xdr:colOff>
      <xdr:row>77</xdr:row>
      <xdr:rowOff>85750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61522"/>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59872</xdr:rowOff>
    </xdr:from>
    <xdr:to>
      <xdr:col>10</xdr:col>
      <xdr:colOff>114300</xdr:colOff>
      <xdr:row>77</xdr:row>
      <xdr:rowOff>95214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61522"/>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101611</xdr:rowOff>
    </xdr:from>
    <xdr:to>
      <xdr:col>24</xdr:col>
      <xdr:colOff>114300</xdr:colOff>
      <xdr:row>78</xdr:row>
      <xdr:rowOff>31761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80038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74910</xdr:rowOff>
    </xdr:from>
    <xdr:to>
      <xdr:col>20</xdr:col>
      <xdr:colOff>38100</xdr:colOff>
      <xdr:row>78</xdr:row>
      <xdr:rowOff>5060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167637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34950</xdr:rowOff>
    </xdr:from>
    <xdr:to>
      <xdr:col>15</xdr:col>
      <xdr:colOff>101600</xdr:colOff>
      <xdr:row>77</xdr:row>
      <xdr:rowOff>136550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127677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9072</xdr:rowOff>
    </xdr:from>
    <xdr:to>
      <xdr:col>10</xdr:col>
      <xdr:colOff>165100</xdr:colOff>
      <xdr:row>77</xdr:row>
      <xdr:rowOff>110672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101799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0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44414</xdr:rowOff>
    </xdr:from>
    <xdr:to>
      <xdr:col>6</xdr:col>
      <xdr:colOff>38100</xdr:colOff>
      <xdr:row>77</xdr:row>
      <xdr:rowOff>146014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137141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127546</xdr:rowOff>
    </xdr:from>
    <xdr:to>
      <xdr:col>24</xdr:col>
      <xdr:colOff>63500</xdr:colOff>
      <xdr:row>95</xdr:row>
      <xdr:rowOff>142748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15296"/>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106438</xdr:rowOff>
    </xdr:from>
    <xdr:to>
      <xdr:col>19</xdr:col>
      <xdr:colOff>177800</xdr:colOff>
      <xdr:row>95</xdr:row>
      <xdr:rowOff>142748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394188"/>
          <a:ext cx="8890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106438</xdr:rowOff>
    </xdr:from>
    <xdr:to>
      <xdr:col>15</xdr:col>
      <xdr:colOff>50800</xdr:colOff>
      <xdr:row>95</xdr:row>
      <xdr:rowOff>123304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94188"/>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123304</xdr:rowOff>
    </xdr:from>
    <xdr:to>
      <xdr:col>10</xdr:col>
      <xdr:colOff>114300</xdr:colOff>
      <xdr:row>96</xdr:row>
      <xdr:rowOff>2412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1105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76746</xdr:rowOff>
    </xdr:from>
    <xdr:to>
      <xdr:col>24</xdr:col>
      <xdr:colOff>114300</xdr:colOff>
      <xdr:row>96</xdr:row>
      <xdr:rowOff>6896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99623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1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91948</xdr:rowOff>
    </xdr:from>
    <xdr:to>
      <xdr:col>20</xdr:col>
      <xdr:colOff>38100</xdr:colOff>
      <xdr:row>96</xdr:row>
      <xdr:rowOff>22098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38625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5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55638</xdr:rowOff>
    </xdr:from>
    <xdr:to>
      <xdr:col>15</xdr:col>
      <xdr:colOff>101600</xdr:colOff>
      <xdr:row>95</xdr:row>
      <xdr:rowOff>157238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2315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1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72504</xdr:rowOff>
    </xdr:from>
    <xdr:to>
      <xdr:col>10</xdr:col>
      <xdr:colOff>165100</xdr:colOff>
      <xdr:row>96</xdr:row>
      <xdr:rowOff>2654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19181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3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123062</xdr:rowOff>
    </xdr:from>
    <xdr:to>
      <xdr:col>6</xdr:col>
      <xdr:colOff>38100</xdr:colOff>
      <xdr:row>96</xdr:row>
      <xdr:rowOff>53212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69739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18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138621</xdr:rowOff>
    </xdr:from>
    <xdr:to>
      <xdr:col>55</xdr:col>
      <xdr:colOff>0</xdr:colOff>
      <xdr:row>34</xdr:row>
      <xdr:rowOff>145504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67921"/>
          <a:ext cx="8382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145504</xdr:rowOff>
    </xdr:from>
    <xdr:to>
      <xdr:col>50</xdr:col>
      <xdr:colOff>114300</xdr:colOff>
      <xdr:row>35</xdr:row>
      <xdr:rowOff>15049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974804"/>
          <a:ext cx="889000" cy="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15049</xdr:rowOff>
    </xdr:from>
    <xdr:to>
      <xdr:col>45</xdr:col>
      <xdr:colOff>177800</xdr:colOff>
      <xdr:row>35</xdr:row>
      <xdr:rowOff>20981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015799"/>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20981</xdr:rowOff>
    </xdr:from>
    <xdr:to>
      <xdr:col>41</xdr:col>
      <xdr:colOff>50800</xdr:colOff>
      <xdr:row>35</xdr:row>
      <xdr:rowOff>78956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021731"/>
          <a:ext cx="889000" cy="5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87821</xdr:rowOff>
    </xdr:from>
    <xdr:to>
      <xdr:col>55</xdr:col>
      <xdr:colOff>50800</xdr:colOff>
      <xdr:row>35</xdr:row>
      <xdr:rowOff>17971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110698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6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94704</xdr:rowOff>
    </xdr:from>
    <xdr:to>
      <xdr:col>50</xdr:col>
      <xdr:colOff>165100</xdr:colOff>
      <xdr:row>35</xdr:row>
      <xdr:rowOff>24854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9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41381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6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135699</xdr:rowOff>
    </xdr:from>
    <xdr:to>
      <xdr:col>46</xdr:col>
      <xdr:colOff>38100</xdr:colOff>
      <xdr:row>35</xdr:row>
      <xdr:rowOff>65849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6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82376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74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141631</xdr:rowOff>
    </xdr:from>
    <xdr:to>
      <xdr:col>41</xdr:col>
      <xdr:colOff>101600</xdr:colOff>
      <xdr:row>35</xdr:row>
      <xdr:rowOff>71781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9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88308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28156</xdr:rowOff>
    </xdr:from>
    <xdr:to>
      <xdr:col>36</xdr:col>
      <xdr:colOff>165100</xdr:colOff>
      <xdr:row>35</xdr:row>
      <xdr:rowOff>129756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2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146283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80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154976</xdr:rowOff>
    </xdr:from>
    <xdr:to>
      <xdr:col>55</xdr:col>
      <xdr:colOff>0</xdr:colOff>
      <xdr:row>56</xdr:row>
      <xdr:rowOff>64908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584726"/>
          <a:ext cx="8382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64908</xdr:rowOff>
    </xdr:from>
    <xdr:to>
      <xdr:col>50</xdr:col>
      <xdr:colOff>114300</xdr:colOff>
      <xdr:row>56</xdr:row>
      <xdr:rowOff>78675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66108"/>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21079</xdr:rowOff>
    </xdr:from>
    <xdr:to>
      <xdr:col>45</xdr:col>
      <xdr:colOff>177800</xdr:colOff>
      <xdr:row>56</xdr:row>
      <xdr:rowOff>78675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22279"/>
          <a:ext cx="889000" cy="5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130916</xdr:rowOff>
    </xdr:from>
    <xdr:to>
      <xdr:col>41</xdr:col>
      <xdr:colOff>50800</xdr:colOff>
      <xdr:row>56</xdr:row>
      <xdr:rowOff>21079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60666"/>
          <a:ext cx="889000" cy="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104176</xdr:rowOff>
    </xdr:from>
    <xdr:to>
      <xdr:col>55</xdr:col>
      <xdr:colOff>50800</xdr:colOff>
      <xdr:row>56</xdr:row>
      <xdr:rowOff>34326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82603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1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14108</xdr:rowOff>
    </xdr:from>
    <xdr:to>
      <xdr:col>50</xdr:col>
      <xdr:colOff>165100</xdr:colOff>
      <xdr:row>56</xdr:row>
      <xdr:rowOff>115708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106835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27875</xdr:rowOff>
    </xdr:from>
    <xdr:to>
      <xdr:col>46</xdr:col>
      <xdr:colOff>38100</xdr:colOff>
      <xdr:row>56</xdr:row>
      <xdr:rowOff>129475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120602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141729</xdr:rowOff>
    </xdr:from>
    <xdr:to>
      <xdr:col>41</xdr:col>
      <xdr:colOff>101600</xdr:colOff>
      <xdr:row>56</xdr:row>
      <xdr:rowOff>71879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63006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80116</xdr:rowOff>
    </xdr:from>
    <xdr:to>
      <xdr:col>36</xdr:col>
      <xdr:colOff>165100</xdr:colOff>
      <xdr:row>56</xdr:row>
      <xdr:rowOff>10266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0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0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28448</xdr:rowOff>
    </xdr:from>
    <xdr:to>
      <xdr:col>55</xdr:col>
      <xdr:colOff>0</xdr:colOff>
      <xdr:row>78</xdr:row>
      <xdr:rowOff>109207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01548"/>
          <a:ext cx="8382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109207</xdr:rowOff>
    </xdr:from>
    <xdr:to>
      <xdr:col>50</xdr:col>
      <xdr:colOff>114300</xdr:colOff>
      <xdr:row>78</xdr:row>
      <xdr:rowOff>170790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82307"/>
          <a:ext cx="889000" cy="6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37085</xdr:rowOff>
    </xdr:from>
    <xdr:to>
      <xdr:col>45</xdr:col>
      <xdr:colOff>177800</xdr:colOff>
      <xdr:row>78</xdr:row>
      <xdr:rowOff>170790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10185"/>
          <a:ext cx="889000" cy="1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59753</xdr:rowOff>
    </xdr:from>
    <xdr:to>
      <xdr:col>41</xdr:col>
      <xdr:colOff>50800</xdr:colOff>
      <xdr:row>78</xdr:row>
      <xdr:rowOff>37085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61403"/>
          <a:ext cx="889000" cy="14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149098</xdr:rowOff>
    </xdr:from>
    <xdr:to>
      <xdr:col>55</xdr:col>
      <xdr:colOff>50800</xdr:colOff>
      <xdr:row>78</xdr:row>
      <xdr:rowOff>79248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127525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58407</xdr:rowOff>
    </xdr:from>
    <xdr:to>
      <xdr:col>50</xdr:col>
      <xdr:colOff>165100</xdr:colOff>
      <xdr:row>78</xdr:row>
      <xdr:rowOff>160007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151134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2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119990</xdr:rowOff>
    </xdr:from>
    <xdr:to>
      <xdr:col>46</xdr:col>
      <xdr:colOff>38100</xdr:colOff>
      <xdr:row>79</xdr:row>
      <xdr:rowOff>50140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41267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8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157735</xdr:rowOff>
    </xdr:from>
    <xdr:to>
      <xdr:col>41</xdr:col>
      <xdr:colOff>101600</xdr:colOff>
      <xdr:row>78</xdr:row>
      <xdr:rowOff>87885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79012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4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8953</xdr:rowOff>
    </xdr:from>
    <xdr:to>
      <xdr:col>36</xdr:col>
      <xdr:colOff>165100</xdr:colOff>
      <xdr:row>77</xdr:row>
      <xdr:rowOff>110553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101680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3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19751</xdr:rowOff>
    </xdr:from>
    <xdr:to>
      <xdr:col>55</xdr:col>
      <xdr:colOff>0</xdr:colOff>
      <xdr:row>97</xdr:row>
      <xdr:rowOff>30984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50401"/>
          <a:ext cx="8382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19751</xdr:rowOff>
    </xdr:from>
    <xdr:to>
      <xdr:col>50</xdr:col>
      <xdr:colOff>114300</xdr:colOff>
      <xdr:row>97</xdr:row>
      <xdr:rowOff>126496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50401"/>
          <a:ext cx="889000" cy="10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167436</xdr:rowOff>
    </xdr:from>
    <xdr:to>
      <xdr:col>45</xdr:col>
      <xdr:colOff>177800</xdr:colOff>
      <xdr:row>97</xdr:row>
      <xdr:rowOff>126496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26636"/>
          <a:ext cx="889000" cy="1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167436</xdr:rowOff>
    </xdr:from>
    <xdr:to>
      <xdr:col>41</xdr:col>
      <xdr:colOff>50800</xdr:colOff>
      <xdr:row>97</xdr:row>
      <xdr:rowOff>46748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26636"/>
          <a:ext cx="889000" cy="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151634</xdr:rowOff>
    </xdr:from>
    <xdr:to>
      <xdr:col>55</xdr:col>
      <xdr:colOff>50800</xdr:colOff>
      <xdr:row>97</xdr:row>
      <xdr:rowOff>81784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130061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140401</xdr:rowOff>
    </xdr:from>
    <xdr:to>
      <xdr:col>50</xdr:col>
      <xdr:colOff>165100</xdr:colOff>
      <xdr:row>97</xdr:row>
      <xdr:rowOff>70551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7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75696</xdr:rowOff>
    </xdr:from>
    <xdr:to>
      <xdr:col>46</xdr:col>
      <xdr:colOff>38100</xdr:colOff>
      <xdr:row>98</xdr:row>
      <xdr:rowOff>5846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168423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116636</xdr:rowOff>
    </xdr:from>
    <xdr:to>
      <xdr:col>41</xdr:col>
      <xdr:colOff>101600</xdr:colOff>
      <xdr:row>97</xdr:row>
      <xdr:rowOff>46786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63313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167398</xdr:rowOff>
    </xdr:from>
    <xdr:to>
      <xdr:col>36</xdr:col>
      <xdr:colOff>165100</xdr:colOff>
      <xdr:row>97</xdr:row>
      <xdr:rowOff>97548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114075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6165</xdr:rowOff>
    </xdr:from>
    <xdr:to>
      <xdr:col>85</xdr:col>
      <xdr:colOff>127000</xdr:colOff>
      <xdr:row>38</xdr:row>
      <xdr:rowOff>38778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521265"/>
          <a:ext cx="8382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38778</xdr:rowOff>
    </xdr:from>
    <xdr:to>
      <xdr:col>81</xdr:col>
      <xdr:colOff>50800</xdr:colOff>
      <xdr:row>39</xdr:row>
      <xdr:rowOff>54421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53878"/>
          <a:ext cx="889000" cy="18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33945</xdr:rowOff>
    </xdr:from>
    <xdr:to>
      <xdr:col>76</xdr:col>
      <xdr:colOff>114300</xdr:colOff>
      <xdr:row>39</xdr:row>
      <xdr:rowOff>54421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20495"/>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31115</xdr:rowOff>
    </xdr:from>
    <xdr:to>
      <xdr:col>71</xdr:col>
      <xdr:colOff>177800</xdr:colOff>
      <xdr:row>39</xdr:row>
      <xdr:rowOff>33945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546215"/>
          <a:ext cx="889000" cy="17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73793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126815</xdr:rowOff>
    </xdr:from>
    <xdr:to>
      <xdr:col>85</xdr:col>
      <xdr:colOff>177800</xdr:colOff>
      <xdr:row>38</xdr:row>
      <xdr:rowOff>56966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70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149692</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159428</xdr:rowOff>
    </xdr:from>
    <xdr:to>
      <xdr:col>81</xdr:col>
      <xdr:colOff>101600</xdr:colOff>
      <xdr:row>38</xdr:row>
      <xdr:rowOff>89578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106106</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62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3621</xdr:rowOff>
    </xdr:from>
    <xdr:to>
      <xdr:col>76</xdr:col>
      <xdr:colOff>165100</xdr:colOff>
      <xdr:row>39</xdr:row>
      <xdr:rowOff>105221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121748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6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154595</xdr:rowOff>
    </xdr:from>
    <xdr:to>
      <xdr:col>72</xdr:col>
      <xdr:colOff>38100</xdr:colOff>
      <xdr:row>39</xdr:row>
      <xdr:rowOff>84745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101272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44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151765</xdr:rowOff>
    </xdr:from>
    <xdr:to>
      <xdr:col>67</xdr:col>
      <xdr:colOff>101600</xdr:colOff>
      <xdr:row>38</xdr:row>
      <xdr:rowOff>81915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98442</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47111" y="62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107176</xdr:rowOff>
    </xdr:from>
    <xdr:to>
      <xdr:col>85</xdr:col>
      <xdr:colOff>127000</xdr:colOff>
      <xdr:row>73</xdr:row>
      <xdr:rowOff>119138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623026"/>
          <a:ext cx="8382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107176</xdr:rowOff>
    </xdr:from>
    <xdr:to>
      <xdr:col>81</xdr:col>
      <xdr:colOff>50800</xdr:colOff>
      <xdr:row>73</xdr:row>
      <xdr:rowOff>121691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62302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95009</xdr:rowOff>
    </xdr:from>
    <xdr:to>
      <xdr:col>76</xdr:col>
      <xdr:colOff>114300</xdr:colOff>
      <xdr:row>73</xdr:row>
      <xdr:rowOff>121691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610859"/>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95009</xdr:rowOff>
    </xdr:from>
    <xdr:to>
      <xdr:col>71</xdr:col>
      <xdr:colOff>177800</xdr:colOff>
      <xdr:row>73</xdr:row>
      <xdr:rowOff>160706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610859"/>
          <a:ext cx="889000" cy="6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68338</xdr:rowOff>
    </xdr:from>
    <xdr:to>
      <xdr:col>85</xdr:col>
      <xdr:colOff>177800</xdr:colOff>
      <xdr:row>73</xdr:row>
      <xdr:rowOff>169938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91215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4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56376</xdr:rowOff>
    </xdr:from>
    <xdr:to>
      <xdr:col>81</xdr:col>
      <xdr:colOff>101600</xdr:colOff>
      <xdr:row>73</xdr:row>
      <xdr:rowOff>157976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5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3053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3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70891</xdr:rowOff>
    </xdr:from>
    <xdr:to>
      <xdr:col>76</xdr:col>
      <xdr:colOff>165100</xdr:colOff>
      <xdr:row>74</xdr:row>
      <xdr:rowOff>1041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5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17568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3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44209</xdr:rowOff>
    </xdr:from>
    <xdr:to>
      <xdr:col>72</xdr:col>
      <xdr:colOff>38100</xdr:colOff>
      <xdr:row>73</xdr:row>
      <xdr:rowOff>145809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5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162336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3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109906</xdr:rowOff>
    </xdr:from>
    <xdr:to>
      <xdr:col>67</xdr:col>
      <xdr:colOff>101600</xdr:colOff>
      <xdr:row>74</xdr:row>
      <xdr:rowOff>40056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6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56583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4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71989</xdr:rowOff>
    </xdr:from>
    <xdr:to>
      <xdr:col>85</xdr:col>
      <xdr:colOff>127000</xdr:colOff>
      <xdr:row>97</xdr:row>
      <xdr:rowOff>79418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31189"/>
          <a:ext cx="838200" cy="1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65588</xdr:rowOff>
    </xdr:from>
    <xdr:to>
      <xdr:col>81</xdr:col>
      <xdr:colOff>50800</xdr:colOff>
      <xdr:row>97</xdr:row>
      <xdr:rowOff>79418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696238"/>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65588</xdr:rowOff>
    </xdr:from>
    <xdr:to>
      <xdr:col>76</xdr:col>
      <xdr:colOff>114300</xdr:colOff>
      <xdr:row>97</xdr:row>
      <xdr:rowOff>90323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696238"/>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134099</xdr:rowOff>
    </xdr:from>
    <xdr:to>
      <xdr:col>71</xdr:col>
      <xdr:colOff>177800</xdr:colOff>
      <xdr:row>97</xdr:row>
      <xdr:rowOff>90323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593299"/>
          <a:ext cx="889000" cy="1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21189</xdr:rowOff>
    </xdr:from>
    <xdr:to>
      <xdr:col>85</xdr:col>
      <xdr:colOff>177800</xdr:colOff>
      <xdr:row>96</xdr:row>
      <xdr:rowOff>122789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4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44066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3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28618</xdr:rowOff>
    </xdr:from>
    <xdr:to>
      <xdr:col>81</xdr:col>
      <xdr:colOff>101600</xdr:colOff>
      <xdr:row>97</xdr:row>
      <xdr:rowOff>130218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121345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7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14788</xdr:rowOff>
    </xdr:from>
    <xdr:to>
      <xdr:col>76</xdr:col>
      <xdr:colOff>165100</xdr:colOff>
      <xdr:row>97</xdr:row>
      <xdr:rowOff>116388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107515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73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39523</xdr:rowOff>
    </xdr:from>
    <xdr:to>
      <xdr:col>72</xdr:col>
      <xdr:colOff>38100</xdr:colOff>
      <xdr:row>97</xdr:row>
      <xdr:rowOff>141123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132250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76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83299</xdr:rowOff>
    </xdr:from>
    <xdr:to>
      <xdr:col>67</xdr:col>
      <xdr:colOff>101600</xdr:colOff>
      <xdr:row>97</xdr:row>
      <xdr:rowOff>13449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5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4576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6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99096</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442746"/>
          <a:ext cx="838200" cy="34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48296</xdr:rowOff>
    </xdr:from>
    <xdr:to>
      <xdr:col>116</xdr:col>
      <xdr:colOff>114300</xdr:colOff>
      <xdr:row>37</xdr:row>
      <xdr:rowOff>149896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9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71173</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24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43764</xdr:rowOff>
    </xdr:from>
    <xdr:to>
      <xdr:col>116</xdr:col>
      <xdr:colOff>63500</xdr:colOff>
      <xdr:row>59</xdr:row>
      <xdr:rowOff>43802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5931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43117</xdr:rowOff>
    </xdr:from>
    <xdr:to>
      <xdr:col>111</xdr:col>
      <xdr:colOff>177800</xdr:colOff>
      <xdr:row>59</xdr:row>
      <xdr:rowOff>43764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58667"/>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41593</xdr:rowOff>
    </xdr:from>
    <xdr:to>
      <xdr:col>107</xdr:col>
      <xdr:colOff>50800</xdr:colOff>
      <xdr:row>59</xdr:row>
      <xdr:rowOff>43117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71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36716</xdr:rowOff>
    </xdr:from>
    <xdr:to>
      <xdr:col>102</xdr:col>
      <xdr:colOff>114300</xdr:colOff>
      <xdr:row>59</xdr:row>
      <xdr:rowOff>41593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2266"/>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164452</xdr:rowOff>
    </xdr:from>
    <xdr:to>
      <xdr:col>116</xdr:col>
      <xdr:colOff>114300</xdr:colOff>
      <xdr:row>59</xdr:row>
      <xdr:rowOff>94602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79379</xdr:rowOff>
    </xdr:from>
    <xdr:ext cx="313932"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3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164414</xdr:rowOff>
    </xdr:from>
    <xdr:to>
      <xdr:col>112</xdr:col>
      <xdr:colOff>38100</xdr:colOff>
      <xdr:row>59</xdr:row>
      <xdr:rowOff>94564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85691</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66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163767</xdr:rowOff>
    </xdr:from>
    <xdr:to>
      <xdr:col>107</xdr:col>
      <xdr:colOff>101600</xdr:colOff>
      <xdr:row>59</xdr:row>
      <xdr:rowOff>93917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85044</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77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162243</xdr:rowOff>
    </xdr:from>
    <xdr:to>
      <xdr:col>102</xdr:col>
      <xdr:colOff>165100</xdr:colOff>
      <xdr:row>59</xdr:row>
      <xdr:rowOff>92393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83520</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88333" y="10199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157366</xdr:rowOff>
    </xdr:from>
    <xdr:to>
      <xdr:col>98</xdr:col>
      <xdr:colOff>38100</xdr:colOff>
      <xdr:row>59</xdr:row>
      <xdr:rowOff>87516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78643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9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34162</xdr:rowOff>
    </xdr:from>
    <xdr:to>
      <xdr:col>116</xdr:col>
      <xdr:colOff>63500</xdr:colOff>
      <xdr:row>76</xdr:row>
      <xdr:rowOff>81235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64362"/>
          <a:ext cx="838200" cy="4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74092</xdr:rowOff>
    </xdr:from>
    <xdr:to>
      <xdr:col>111</xdr:col>
      <xdr:colOff>177800</xdr:colOff>
      <xdr:row>76</xdr:row>
      <xdr:rowOff>81235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04292"/>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38049</xdr:rowOff>
    </xdr:from>
    <xdr:to>
      <xdr:col>107</xdr:col>
      <xdr:colOff>50800</xdr:colOff>
      <xdr:row>76</xdr:row>
      <xdr:rowOff>74092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68249"/>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38049</xdr:rowOff>
    </xdr:from>
    <xdr:to>
      <xdr:col>102</xdr:col>
      <xdr:colOff>114300</xdr:colOff>
      <xdr:row>76</xdr:row>
      <xdr:rowOff>50109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68249"/>
          <a:ext cx="8890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154812</xdr:rowOff>
    </xdr:from>
    <xdr:to>
      <xdr:col>116</xdr:col>
      <xdr:colOff>114300</xdr:colOff>
      <xdr:row>76</xdr:row>
      <xdr:rowOff>84962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133239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9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30435</xdr:rowOff>
    </xdr:from>
    <xdr:to>
      <xdr:col>112</xdr:col>
      <xdr:colOff>38100</xdr:colOff>
      <xdr:row>76</xdr:row>
      <xdr:rowOff>132035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123162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23292</xdr:rowOff>
    </xdr:from>
    <xdr:to>
      <xdr:col>107</xdr:col>
      <xdr:colOff>101600</xdr:colOff>
      <xdr:row>76</xdr:row>
      <xdr:rowOff>124892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116019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158699</xdr:rowOff>
    </xdr:from>
    <xdr:to>
      <xdr:col>102</xdr:col>
      <xdr:colOff>165100</xdr:colOff>
      <xdr:row>76</xdr:row>
      <xdr:rowOff>88849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79976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1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170759</xdr:rowOff>
    </xdr:from>
    <xdr:to>
      <xdr:col>98</xdr:col>
      <xdr:colOff>38100</xdr:colOff>
      <xdr:row>76</xdr:row>
      <xdr:rowOff>100909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92036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区分では、人件費、公債費、維持補修費が前年度と比べて減少している。主な減少要因として、人件費は、退職手当の減によるもの。公債費は、元利償還金の減によるもの。維持補修費は、道路維持管理経費、市営住宅修繕経費など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物件費、積立金、普通建設事業費、投資及び出資金、繰出金は前年度と比べて大きく増加している。主な増加要因として、物件費は、電算システム関連経費や小中学校の教科書購入費用によるもの。積立金は、減債基金への積立が大きく増加したことによる。普通建設事業費は、治水対策関連工事や学校統廃合による校舎整備、公立大学の改修などの事業費の増加によるものである。投資及び出資金は、水道事業会計への出資金の増加によるもの。繰出金は、介護保険事業特別会計への繰出金が大きく増加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京都府福知山市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77,727
76,693
552.54
44,279,046
43,685,988
434,870
23,177,525
49,487,070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29972</xdr:rowOff>
    </xdr:from>
    <xdr:to>
      <xdr:col>24</xdr:col>
      <xdr:colOff>63500</xdr:colOff>
      <xdr:row>34</xdr:row>
      <xdr:rowOff>73406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592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15342</xdr:rowOff>
    </xdr:from>
    <xdr:to>
      <xdr:col>19</xdr:col>
      <xdr:colOff>177800</xdr:colOff>
      <xdr:row>34</xdr:row>
      <xdr:rowOff>29972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4464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15342</xdr:rowOff>
    </xdr:from>
    <xdr:to>
      <xdr:col>15</xdr:col>
      <xdr:colOff>50800</xdr:colOff>
      <xdr:row>34</xdr:row>
      <xdr:rowOff>18085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4464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81178</xdr:rowOff>
    </xdr:from>
    <xdr:to>
      <xdr:col>10</xdr:col>
      <xdr:colOff>114300</xdr:colOff>
      <xdr:row>34</xdr:row>
      <xdr:rowOff>18085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39028"/>
          <a:ext cx="8890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22606</xdr:rowOff>
    </xdr:from>
    <xdr:to>
      <xdr:col>24</xdr:col>
      <xdr:colOff>114300</xdr:colOff>
      <xdr:row>34</xdr:row>
      <xdr:rowOff>124206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45483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0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150622</xdr:rowOff>
    </xdr:from>
    <xdr:to>
      <xdr:col>20</xdr:col>
      <xdr:colOff>38100</xdr:colOff>
      <xdr:row>34</xdr:row>
      <xdr:rowOff>80772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97299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135992</xdr:rowOff>
    </xdr:from>
    <xdr:to>
      <xdr:col>15</xdr:col>
      <xdr:colOff>101600</xdr:colOff>
      <xdr:row>34</xdr:row>
      <xdr:rowOff>66142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82669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138735</xdr:rowOff>
    </xdr:from>
    <xdr:to>
      <xdr:col>10</xdr:col>
      <xdr:colOff>165100</xdr:colOff>
      <xdr:row>34</xdr:row>
      <xdr:rowOff>68885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85412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30378</xdr:rowOff>
    </xdr:from>
    <xdr:to>
      <xdr:col>6</xdr:col>
      <xdr:colOff>38100</xdr:colOff>
      <xdr:row>33</xdr:row>
      <xdr:rowOff>131978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148505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6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26162</xdr:rowOff>
    </xdr:from>
    <xdr:to>
      <xdr:col>24</xdr:col>
      <xdr:colOff>63500</xdr:colOff>
      <xdr:row>56</xdr:row>
      <xdr:rowOff>79959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27362"/>
          <a:ext cx="8382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24310</xdr:rowOff>
    </xdr:from>
    <xdr:to>
      <xdr:col>19</xdr:col>
      <xdr:colOff>177800</xdr:colOff>
      <xdr:row>56</xdr:row>
      <xdr:rowOff>79959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25510"/>
          <a:ext cx="889000" cy="5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24310</xdr:rowOff>
    </xdr:from>
    <xdr:to>
      <xdr:col>15</xdr:col>
      <xdr:colOff>50800</xdr:colOff>
      <xdr:row>56</xdr:row>
      <xdr:rowOff>75578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25510"/>
          <a:ext cx="889000" cy="5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121869</xdr:rowOff>
    </xdr:from>
    <xdr:to>
      <xdr:col>10</xdr:col>
      <xdr:colOff>114300</xdr:colOff>
      <xdr:row>56</xdr:row>
      <xdr:rowOff>75578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51619"/>
          <a:ext cx="889000" cy="1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146812</xdr:rowOff>
    </xdr:from>
    <xdr:to>
      <xdr:col>24</xdr:col>
      <xdr:colOff>114300</xdr:colOff>
      <xdr:row>56</xdr:row>
      <xdr:rowOff>76962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169689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29159</xdr:rowOff>
    </xdr:from>
    <xdr:to>
      <xdr:col>20</xdr:col>
      <xdr:colOff>38100</xdr:colOff>
      <xdr:row>56</xdr:row>
      <xdr:rowOff>130759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121886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144960</xdr:rowOff>
    </xdr:from>
    <xdr:to>
      <xdr:col>15</xdr:col>
      <xdr:colOff>101600</xdr:colOff>
      <xdr:row>56</xdr:row>
      <xdr:rowOff>75110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91637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4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24778</xdr:rowOff>
    </xdr:from>
    <xdr:to>
      <xdr:col>10</xdr:col>
      <xdr:colOff>165100</xdr:colOff>
      <xdr:row>56</xdr:row>
      <xdr:rowOff>126378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117505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71069</xdr:rowOff>
    </xdr:from>
    <xdr:to>
      <xdr:col>6</xdr:col>
      <xdr:colOff>38100</xdr:colOff>
      <xdr:row>56</xdr:row>
      <xdr:rowOff>1219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17746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2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95021</xdr:rowOff>
    </xdr:from>
    <xdr:to>
      <xdr:col>24</xdr:col>
      <xdr:colOff>63500</xdr:colOff>
      <xdr:row>75</xdr:row>
      <xdr:rowOff>20231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82321"/>
          <a:ext cx="838200" cy="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20231</xdr:rowOff>
    </xdr:from>
    <xdr:to>
      <xdr:col>19</xdr:col>
      <xdr:colOff>177800</xdr:colOff>
      <xdr:row>75</xdr:row>
      <xdr:rowOff>24714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78981"/>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24714</xdr:rowOff>
    </xdr:from>
    <xdr:to>
      <xdr:col>15</xdr:col>
      <xdr:colOff>50800</xdr:colOff>
      <xdr:row>75</xdr:row>
      <xdr:rowOff>49568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83464"/>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49568</xdr:rowOff>
    </xdr:from>
    <xdr:to>
      <xdr:col>10</xdr:col>
      <xdr:colOff>114300</xdr:colOff>
      <xdr:row>75</xdr:row>
      <xdr:rowOff>77470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08318"/>
          <a:ext cx="889000" cy="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44221</xdr:rowOff>
    </xdr:from>
    <xdr:to>
      <xdr:col>24</xdr:col>
      <xdr:colOff>114300</xdr:colOff>
      <xdr:row>74</xdr:row>
      <xdr:rowOff>145821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67098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8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140881</xdr:rowOff>
    </xdr:from>
    <xdr:to>
      <xdr:col>20</xdr:col>
      <xdr:colOff>38100</xdr:colOff>
      <xdr:row>75</xdr:row>
      <xdr:rowOff>71031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87558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0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145364</xdr:rowOff>
    </xdr:from>
    <xdr:to>
      <xdr:col>15</xdr:col>
      <xdr:colOff>101600</xdr:colOff>
      <xdr:row>75</xdr:row>
      <xdr:rowOff>75514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3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92041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0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170218</xdr:rowOff>
    </xdr:from>
    <xdr:to>
      <xdr:col>10</xdr:col>
      <xdr:colOff>165100</xdr:colOff>
      <xdr:row>75</xdr:row>
      <xdr:rowOff>100368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116895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3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26670</xdr:rowOff>
    </xdr:from>
    <xdr:to>
      <xdr:col>6</xdr:col>
      <xdr:colOff>38100</xdr:colOff>
      <xdr:row>75</xdr:row>
      <xdr:rowOff>128270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144797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6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90208</xdr:rowOff>
    </xdr:from>
    <xdr:to>
      <xdr:col>24</xdr:col>
      <xdr:colOff>63500</xdr:colOff>
      <xdr:row>95</xdr:row>
      <xdr:rowOff>94692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77958"/>
          <a:ext cx="8382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90208</xdr:rowOff>
    </xdr:from>
    <xdr:to>
      <xdr:col>19</xdr:col>
      <xdr:colOff>177800</xdr:colOff>
      <xdr:row>95</xdr:row>
      <xdr:rowOff>97270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77958"/>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39663</xdr:rowOff>
    </xdr:from>
    <xdr:to>
      <xdr:col>15</xdr:col>
      <xdr:colOff>50800</xdr:colOff>
      <xdr:row>95</xdr:row>
      <xdr:rowOff>97270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27413"/>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170142</xdr:rowOff>
    </xdr:from>
    <xdr:to>
      <xdr:col>10</xdr:col>
      <xdr:colOff>114300</xdr:colOff>
      <xdr:row>95</xdr:row>
      <xdr:rowOff>39663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86442"/>
          <a:ext cx="889000" cy="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43892</xdr:rowOff>
    </xdr:from>
    <xdr:to>
      <xdr:col>24</xdr:col>
      <xdr:colOff>114300</xdr:colOff>
      <xdr:row>95</xdr:row>
      <xdr:rowOff>145492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66769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39408</xdr:rowOff>
    </xdr:from>
    <xdr:to>
      <xdr:col>20</xdr:col>
      <xdr:colOff>38100</xdr:colOff>
      <xdr:row>95</xdr:row>
      <xdr:rowOff>141008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157535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46470</xdr:rowOff>
    </xdr:from>
    <xdr:to>
      <xdr:col>15</xdr:col>
      <xdr:colOff>101600</xdr:colOff>
      <xdr:row>95</xdr:row>
      <xdr:rowOff>148070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164597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0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160313</xdr:rowOff>
    </xdr:from>
    <xdr:to>
      <xdr:col>10</xdr:col>
      <xdr:colOff>165100</xdr:colOff>
      <xdr:row>95</xdr:row>
      <xdr:rowOff>90463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106990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119342</xdr:rowOff>
    </xdr:from>
    <xdr:to>
      <xdr:col>6</xdr:col>
      <xdr:colOff>38100</xdr:colOff>
      <xdr:row>95</xdr:row>
      <xdr:rowOff>49492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66019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101219</xdr:rowOff>
    </xdr:from>
    <xdr:to>
      <xdr:col>55</xdr:col>
      <xdr:colOff>0</xdr:colOff>
      <xdr:row>38</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16319"/>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95123</xdr:rowOff>
    </xdr:from>
    <xdr:to>
      <xdr:col>50</xdr:col>
      <xdr:colOff>114300</xdr:colOff>
      <xdr:row>38</xdr:row>
      <xdr:rowOff>101219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1022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78740</xdr:rowOff>
    </xdr:from>
    <xdr:to>
      <xdr:col>45</xdr:col>
      <xdr:colOff>177800</xdr:colOff>
      <xdr:row>38</xdr:row>
      <xdr:rowOff>95123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93840"/>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127508</xdr:rowOff>
    </xdr:from>
    <xdr:to>
      <xdr:col>41</xdr:col>
      <xdr:colOff>50800</xdr:colOff>
      <xdr:row>38</xdr:row>
      <xdr:rowOff>78740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71158"/>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64516</xdr:rowOff>
    </xdr:from>
    <xdr:to>
      <xdr:col>55</xdr:col>
      <xdr:colOff>50800</xdr:colOff>
      <xdr:row>38</xdr:row>
      <xdr:rowOff>166116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150893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9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50419</xdr:rowOff>
    </xdr:from>
    <xdr:to>
      <xdr:col>50</xdr:col>
      <xdr:colOff>165100</xdr:colOff>
      <xdr:row>38</xdr:row>
      <xdr:rowOff>152019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143146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44323</xdr:rowOff>
    </xdr:from>
    <xdr:to>
      <xdr:col>46</xdr:col>
      <xdr:colOff>38100</xdr:colOff>
      <xdr:row>38</xdr:row>
      <xdr:rowOff>145923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137050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27940</xdr:rowOff>
    </xdr:from>
    <xdr:to>
      <xdr:col>41</xdr:col>
      <xdr:colOff>101600</xdr:colOff>
      <xdr:row>38</xdr:row>
      <xdr:rowOff>129540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120667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3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76708</xdr:rowOff>
    </xdr:from>
    <xdr:to>
      <xdr:col>36</xdr:col>
      <xdr:colOff>165100</xdr:colOff>
      <xdr:row>38</xdr:row>
      <xdr:rowOff>6858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169435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1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132709</xdr:rowOff>
    </xdr:from>
    <xdr:to>
      <xdr:col>55</xdr:col>
      <xdr:colOff>0</xdr:colOff>
      <xdr:row>56</xdr:row>
      <xdr:rowOff>144253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33909"/>
          <a:ext cx="8382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127813</xdr:rowOff>
    </xdr:from>
    <xdr:to>
      <xdr:col>50</xdr:col>
      <xdr:colOff>114300</xdr:colOff>
      <xdr:row>56</xdr:row>
      <xdr:rowOff>144253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29013"/>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106438</xdr:rowOff>
    </xdr:from>
    <xdr:to>
      <xdr:col>45</xdr:col>
      <xdr:colOff>177800</xdr:colOff>
      <xdr:row>56</xdr:row>
      <xdr:rowOff>127813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07638"/>
          <a:ext cx="889000" cy="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577</xdr:rowOff>
    </xdr:from>
    <xdr:to>
      <xdr:col>41</xdr:col>
      <xdr:colOff>50800</xdr:colOff>
      <xdr:row>56</xdr:row>
      <xdr:rowOff>106438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01777"/>
          <a:ext cx="889000" cy="10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81909</xdr:rowOff>
    </xdr:from>
    <xdr:to>
      <xdr:col>55</xdr:col>
      <xdr:colOff>50800</xdr:colOff>
      <xdr:row>57</xdr:row>
      <xdr:rowOff>12059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60336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6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93453</xdr:rowOff>
    </xdr:from>
    <xdr:to>
      <xdr:col>50</xdr:col>
      <xdr:colOff>165100</xdr:colOff>
      <xdr:row>57</xdr:row>
      <xdr:rowOff>23603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14730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7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77013</xdr:rowOff>
    </xdr:from>
    <xdr:to>
      <xdr:col>46</xdr:col>
      <xdr:colOff>38100</xdr:colOff>
      <xdr:row>57</xdr:row>
      <xdr:rowOff>7163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169740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55638</xdr:rowOff>
    </xdr:from>
    <xdr:to>
      <xdr:col>41</xdr:col>
      <xdr:colOff>101600</xdr:colOff>
      <xdr:row>56</xdr:row>
      <xdr:rowOff>157238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2315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121227</xdr:rowOff>
    </xdr:from>
    <xdr:to>
      <xdr:col>36</xdr:col>
      <xdr:colOff>165100</xdr:colOff>
      <xdr:row>56</xdr:row>
      <xdr:rowOff>51377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67904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32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155778</xdr:rowOff>
    </xdr:from>
    <xdr:to>
      <xdr:col>55</xdr:col>
      <xdr:colOff>0</xdr:colOff>
      <xdr:row>78</xdr:row>
      <xdr:rowOff>1893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57428"/>
          <a:ext cx="8382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155778</xdr:rowOff>
    </xdr:from>
    <xdr:to>
      <xdr:col>50</xdr:col>
      <xdr:colOff>114300</xdr:colOff>
      <xdr:row>78</xdr:row>
      <xdr:rowOff>61976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57428"/>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43611</xdr:rowOff>
    </xdr:from>
    <xdr:to>
      <xdr:col>45</xdr:col>
      <xdr:colOff>177800</xdr:colOff>
      <xdr:row>78</xdr:row>
      <xdr:rowOff>61976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16711"/>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27609</xdr:rowOff>
    </xdr:from>
    <xdr:to>
      <xdr:col>41</xdr:col>
      <xdr:colOff>50800</xdr:colOff>
      <xdr:row>78</xdr:row>
      <xdr:rowOff>43611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0070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122543</xdr:rowOff>
    </xdr:from>
    <xdr:to>
      <xdr:col>55</xdr:col>
      <xdr:colOff>50800</xdr:colOff>
      <xdr:row>78</xdr:row>
      <xdr:rowOff>52693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100970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0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104978</xdr:rowOff>
    </xdr:from>
    <xdr:to>
      <xdr:col>50</xdr:col>
      <xdr:colOff>165100</xdr:colOff>
      <xdr:row>78</xdr:row>
      <xdr:rowOff>35128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26255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9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11176</xdr:rowOff>
    </xdr:from>
    <xdr:to>
      <xdr:col>46</xdr:col>
      <xdr:colOff>38100</xdr:colOff>
      <xdr:row>78</xdr:row>
      <xdr:rowOff>112776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103903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7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164261</xdr:rowOff>
    </xdr:from>
    <xdr:to>
      <xdr:col>41</xdr:col>
      <xdr:colOff>101600</xdr:colOff>
      <xdr:row>78</xdr:row>
      <xdr:rowOff>94411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85538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148259</xdr:rowOff>
    </xdr:from>
    <xdr:to>
      <xdr:col>36</xdr:col>
      <xdr:colOff>165100</xdr:colOff>
      <xdr:row>78</xdr:row>
      <xdr:rowOff>78409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69536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4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10922</xdr:rowOff>
    </xdr:from>
    <xdr:to>
      <xdr:col>55</xdr:col>
      <xdr:colOff>0</xdr:colOff>
      <xdr:row>96</xdr:row>
      <xdr:rowOff>101905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298672"/>
          <a:ext cx="838200" cy="26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101905</xdr:rowOff>
    </xdr:from>
    <xdr:to>
      <xdr:col>50</xdr:col>
      <xdr:colOff>114300</xdr:colOff>
      <xdr:row>96</xdr:row>
      <xdr:rowOff>130366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61105"/>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51099</xdr:rowOff>
    </xdr:from>
    <xdr:to>
      <xdr:col>45</xdr:col>
      <xdr:colOff>177800</xdr:colOff>
      <xdr:row>96</xdr:row>
      <xdr:rowOff>130366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10299"/>
          <a:ext cx="889000" cy="7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51099</xdr:rowOff>
    </xdr:from>
    <xdr:to>
      <xdr:col>41</xdr:col>
      <xdr:colOff>50800</xdr:colOff>
      <xdr:row>97</xdr:row>
      <xdr:rowOff>2978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10299"/>
          <a:ext cx="889000" cy="1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131572</xdr:rowOff>
    </xdr:from>
    <xdr:to>
      <xdr:col>55</xdr:col>
      <xdr:colOff>50800</xdr:colOff>
      <xdr:row>95</xdr:row>
      <xdr:rowOff>61722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2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154449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51105</xdr:rowOff>
    </xdr:from>
    <xdr:to>
      <xdr:col>50</xdr:col>
      <xdr:colOff>165100</xdr:colOff>
      <xdr:row>96</xdr:row>
      <xdr:rowOff>152705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143832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0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79566</xdr:rowOff>
    </xdr:from>
    <xdr:to>
      <xdr:col>46</xdr:col>
      <xdr:colOff>38100</xdr:colOff>
      <xdr:row>97</xdr:row>
      <xdr:rowOff>9716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299</xdr:rowOff>
    </xdr:from>
    <xdr:to>
      <xdr:col>41</xdr:col>
      <xdr:colOff>101600</xdr:colOff>
      <xdr:row>96</xdr:row>
      <xdr:rowOff>101899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93026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5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123628</xdr:rowOff>
    </xdr:from>
    <xdr:to>
      <xdr:col>36</xdr:col>
      <xdr:colOff>165100</xdr:colOff>
      <xdr:row>97</xdr:row>
      <xdr:rowOff>53778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44905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83556</xdr:rowOff>
    </xdr:from>
    <xdr:to>
      <xdr:col>85</xdr:col>
      <xdr:colOff>127000</xdr:colOff>
      <xdr:row>35</xdr:row>
      <xdr:rowOff>133619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084306"/>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83556</xdr:rowOff>
    </xdr:from>
    <xdr:to>
      <xdr:col>81</xdr:col>
      <xdr:colOff>50800</xdr:colOff>
      <xdr:row>36</xdr:row>
      <xdr:rowOff>144958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84306"/>
          <a:ext cx="889000" cy="23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64948</xdr:rowOff>
    </xdr:from>
    <xdr:to>
      <xdr:col>76</xdr:col>
      <xdr:colOff>114300</xdr:colOff>
      <xdr:row>36</xdr:row>
      <xdr:rowOff>144958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23714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64948</xdr:rowOff>
    </xdr:from>
    <xdr:to>
      <xdr:col>71</xdr:col>
      <xdr:colOff>177800</xdr:colOff>
      <xdr:row>36</xdr:row>
      <xdr:rowOff>142032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237148"/>
          <a:ext cx="8890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82819</xdr:rowOff>
    </xdr:from>
    <xdr:to>
      <xdr:col>85</xdr:col>
      <xdr:colOff>177800</xdr:colOff>
      <xdr:row>36</xdr:row>
      <xdr:rowOff>12969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0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105696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93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32756</xdr:rowOff>
    </xdr:from>
    <xdr:to>
      <xdr:col>81</xdr:col>
      <xdr:colOff>101600</xdr:colOff>
      <xdr:row>35</xdr:row>
      <xdr:rowOff>134356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3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150883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80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94158</xdr:rowOff>
    </xdr:from>
    <xdr:to>
      <xdr:col>76</xdr:col>
      <xdr:colOff>165100</xdr:colOff>
      <xdr:row>37</xdr:row>
      <xdr:rowOff>24308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3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14148</xdr:rowOff>
    </xdr:from>
    <xdr:to>
      <xdr:col>72</xdr:col>
      <xdr:colOff>38100</xdr:colOff>
      <xdr:row>36</xdr:row>
      <xdr:rowOff>115748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132275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9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91232</xdr:rowOff>
    </xdr:from>
    <xdr:to>
      <xdr:col>67</xdr:col>
      <xdr:colOff>101600</xdr:colOff>
      <xdr:row>37</xdr:row>
      <xdr:rowOff>21382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12509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154967</xdr:rowOff>
    </xdr:from>
    <xdr:to>
      <xdr:col>85</xdr:col>
      <xdr:colOff>127000</xdr:colOff>
      <xdr:row>57</xdr:row>
      <xdr:rowOff>23833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56167"/>
          <a:ext cx="8382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23833</xdr:rowOff>
    </xdr:from>
    <xdr:to>
      <xdr:col>81</xdr:col>
      <xdr:colOff>50800</xdr:colOff>
      <xdr:row>57</xdr:row>
      <xdr:rowOff>84003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96483"/>
          <a:ext cx="889000" cy="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20713</xdr:rowOff>
    </xdr:from>
    <xdr:to>
      <xdr:col>76</xdr:col>
      <xdr:colOff>114300</xdr:colOff>
      <xdr:row>57</xdr:row>
      <xdr:rowOff>84003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93363"/>
          <a:ext cx="889000" cy="6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20713</xdr:rowOff>
    </xdr:from>
    <xdr:to>
      <xdr:col>71</xdr:col>
      <xdr:colOff>177800</xdr:colOff>
      <xdr:row>57</xdr:row>
      <xdr:rowOff>144370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93363"/>
          <a:ext cx="889000" cy="12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104167</xdr:rowOff>
    </xdr:from>
    <xdr:to>
      <xdr:col>85</xdr:col>
      <xdr:colOff>177800</xdr:colOff>
      <xdr:row>57</xdr:row>
      <xdr:rowOff>34317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0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82594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144483</xdr:rowOff>
    </xdr:from>
    <xdr:to>
      <xdr:col>81</xdr:col>
      <xdr:colOff>101600</xdr:colOff>
      <xdr:row>57</xdr:row>
      <xdr:rowOff>74633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65760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33203</xdr:rowOff>
    </xdr:from>
    <xdr:to>
      <xdr:col>76</xdr:col>
      <xdr:colOff>165100</xdr:colOff>
      <xdr:row>57</xdr:row>
      <xdr:rowOff>134803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125930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9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141363</xdr:rowOff>
    </xdr:from>
    <xdr:to>
      <xdr:col>72</xdr:col>
      <xdr:colOff>38100</xdr:colOff>
      <xdr:row>57</xdr:row>
      <xdr:rowOff>71513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62640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93570</xdr:rowOff>
    </xdr:from>
    <xdr:to>
      <xdr:col>67</xdr:col>
      <xdr:colOff>101600</xdr:colOff>
      <xdr:row>58</xdr:row>
      <xdr:rowOff>23720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14847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5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6166</xdr:rowOff>
    </xdr:from>
    <xdr:to>
      <xdr:col>85</xdr:col>
      <xdr:colOff>127000</xdr:colOff>
      <xdr:row>78</xdr:row>
      <xdr:rowOff>38779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379266"/>
          <a:ext cx="8382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38779</xdr:rowOff>
    </xdr:from>
    <xdr:to>
      <xdr:col>81</xdr:col>
      <xdr:colOff>50800</xdr:colOff>
      <xdr:row>79</xdr:row>
      <xdr:rowOff>54421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411879"/>
          <a:ext cx="889000" cy="18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33945</xdr:rowOff>
    </xdr:from>
    <xdr:to>
      <xdr:col>76</xdr:col>
      <xdr:colOff>114300</xdr:colOff>
      <xdr:row>79</xdr:row>
      <xdr:rowOff>54421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78495"/>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31114</xdr:rowOff>
    </xdr:from>
    <xdr:to>
      <xdr:col>71</xdr:col>
      <xdr:colOff>177800</xdr:colOff>
      <xdr:row>79</xdr:row>
      <xdr:rowOff>33945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404214"/>
          <a:ext cx="889000" cy="17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73793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6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126816</xdr:rowOff>
    </xdr:from>
    <xdr:to>
      <xdr:col>85</xdr:col>
      <xdr:colOff>177800</xdr:colOff>
      <xdr:row>78</xdr:row>
      <xdr:rowOff>56966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149693</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1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159429</xdr:rowOff>
    </xdr:from>
    <xdr:to>
      <xdr:col>81</xdr:col>
      <xdr:colOff>101600</xdr:colOff>
      <xdr:row>78</xdr:row>
      <xdr:rowOff>89579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106106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1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3621</xdr:rowOff>
    </xdr:from>
    <xdr:to>
      <xdr:col>76</xdr:col>
      <xdr:colOff>165100</xdr:colOff>
      <xdr:row>79</xdr:row>
      <xdr:rowOff>105221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121748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3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154595</xdr:rowOff>
    </xdr:from>
    <xdr:to>
      <xdr:col>72</xdr:col>
      <xdr:colOff>38100</xdr:colOff>
      <xdr:row>79</xdr:row>
      <xdr:rowOff>84745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101272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30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151764</xdr:rowOff>
    </xdr:from>
    <xdr:to>
      <xdr:col>67</xdr:col>
      <xdr:colOff>101600</xdr:colOff>
      <xdr:row>78</xdr:row>
      <xdr:rowOff>81914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98441</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1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106972</xdr:rowOff>
    </xdr:from>
    <xdr:to>
      <xdr:col>85</xdr:col>
      <xdr:colOff>127000</xdr:colOff>
      <xdr:row>93</xdr:row>
      <xdr:rowOff>117945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05182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106972</xdr:rowOff>
    </xdr:from>
    <xdr:to>
      <xdr:col>81</xdr:col>
      <xdr:colOff>50800</xdr:colOff>
      <xdr:row>93</xdr:row>
      <xdr:rowOff>121692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051822"/>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95008</xdr:rowOff>
    </xdr:from>
    <xdr:to>
      <xdr:col>76</xdr:col>
      <xdr:colOff>114300</xdr:colOff>
      <xdr:row>93</xdr:row>
      <xdr:rowOff>121692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039858"/>
          <a:ext cx="889000" cy="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95008</xdr:rowOff>
    </xdr:from>
    <xdr:to>
      <xdr:col>71</xdr:col>
      <xdr:colOff>177800</xdr:colOff>
      <xdr:row>93</xdr:row>
      <xdr:rowOff>160706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039858"/>
          <a:ext cx="889000" cy="6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67145</xdr:rowOff>
    </xdr:from>
    <xdr:to>
      <xdr:col>85</xdr:col>
      <xdr:colOff>177800</xdr:colOff>
      <xdr:row>93</xdr:row>
      <xdr:rowOff>168745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90022</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8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56172</xdr:rowOff>
    </xdr:from>
    <xdr:to>
      <xdr:col>81</xdr:col>
      <xdr:colOff>101600</xdr:colOff>
      <xdr:row>93</xdr:row>
      <xdr:rowOff>157772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0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2849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70892</xdr:rowOff>
    </xdr:from>
    <xdr:to>
      <xdr:col>76</xdr:col>
      <xdr:colOff>165100</xdr:colOff>
      <xdr:row>94</xdr:row>
      <xdr:rowOff>1042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0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17569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79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44208</xdr:rowOff>
    </xdr:from>
    <xdr:to>
      <xdr:col>72</xdr:col>
      <xdr:colOff>38100</xdr:colOff>
      <xdr:row>93</xdr:row>
      <xdr:rowOff>145808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9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162335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76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109906</xdr:rowOff>
    </xdr:from>
    <xdr:to>
      <xdr:col>67</xdr:col>
      <xdr:colOff>101600</xdr:colOff>
      <xdr:row>94</xdr:row>
      <xdr:rowOff>40056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05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56583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8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73787</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588887"/>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73787</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8656300" y="6588887"/>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48848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73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22987</xdr:rowOff>
    </xdr:from>
    <xdr:to>
      <xdr:col>102</xdr:col>
      <xdr:colOff>165100</xdr:colOff>
      <xdr:row>38</xdr:row>
      <xdr:rowOff>124587</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141114</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31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歳出総額は、</a:t>
          </a:r>
          <a:r>
            <a:rPr kumimoji="1" lang="en-US" altLang="ja-JP" sz="1200">
              <a:latin typeface="ＭＳ Ｐゴシック" panose="020B0600070205080204" pitchFamily="50" charset="-128"/>
              <a:ea typeface="ＭＳ Ｐゴシック" panose="020B0600070205080204" pitchFamily="50" charset="-128"/>
            </a:rPr>
            <a:t>43,686</a:t>
          </a:r>
          <a:r>
            <a:rPr kumimoji="1" lang="ja-JP" altLang="en-US" sz="1200">
              <a:latin typeface="ＭＳ Ｐゴシック" panose="020B0600070205080204" pitchFamily="50" charset="-128"/>
              <a:ea typeface="ＭＳ Ｐゴシック" panose="020B0600070205080204" pitchFamily="50" charset="-128"/>
            </a:rPr>
            <a:t>百万円で前年度比　</a:t>
          </a:r>
          <a:r>
            <a:rPr kumimoji="1" lang="en-US" altLang="ja-JP" sz="1200">
              <a:latin typeface="ＭＳ Ｐゴシック" panose="020B0600070205080204" pitchFamily="50" charset="-128"/>
              <a:ea typeface="ＭＳ Ｐゴシック" panose="020B0600070205080204" pitchFamily="50" charset="-128"/>
            </a:rPr>
            <a:t>2,111</a:t>
          </a:r>
          <a:r>
            <a:rPr kumimoji="1" lang="ja-JP" altLang="en-US" sz="1200">
              <a:latin typeface="ＭＳ Ｐゴシック" panose="020B0600070205080204" pitchFamily="50" charset="-128"/>
              <a:ea typeface="ＭＳ Ｐゴシック" panose="020B0600070205080204" pitchFamily="50" charset="-128"/>
            </a:rPr>
            <a:t>百万円の増（</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）となった。目的別の主な増減要因は次のとおりである。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総務費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電算システム等一般管理事業の減（△</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百万円）、福知山光秀プロジェクト推進事業の増（</a:t>
          </a:r>
          <a:r>
            <a:rPr kumimoji="1" lang="en-US" altLang="ja-JP" sz="1200">
              <a:latin typeface="ＭＳ Ｐゴシック" panose="020B0600070205080204" pitchFamily="50" charset="-128"/>
              <a:ea typeface="ＭＳ Ｐゴシック" panose="020B0600070205080204" pitchFamily="50" charset="-128"/>
            </a:rPr>
            <a:t>103</a:t>
          </a:r>
          <a:r>
            <a:rPr kumimoji="1" lang="ja-JP" altLang="en-US" sz="1200">
              <a:latin typeface="ＭＳ Ｐゴシック" panose="020B0600070205080204" pitchFamily="50" charset="-128"/>
              <a:ea typeface="ＭＳ Ｐゴシック" panose="020B0600070205080204" pitchFamily="50" charset="-128"/>
            </a:rPr>
            <a:t>百万円）等により、総額</a:t>
          </a:r>
          <a:r>
            <a:rPr kumimoji="1" lang="en-US" altLang="ja-JP" sz="1200">
              <a:latin typeface="ＭＳ Ｐゴシック" panose="020B0600070205080204" pitchFamily="50" charset="-128"/>
              <a:ea typeface="ＭＳ Ｐゴシック" panose="020B0600070205080204" pitchFamily="50" charset="-128"/>
            </a:rPr>
            <a:t>508</a:t>
          </a:r>
          <a:r>
            <a:rPr kumimoji="1" lang="ja-JP" altLang="en-US" sz="1200">
              <a:latin typeface="ＭＳ Ｐゴシック" panose="020B0600070205080204" pitchFamily="50" charset="-128"/>
              <a:ea typeface="ＭＳ Ｐゴシック" panose="020B0600070205080204" pitchFamily="50" charset="-128"/>
            </a:rPr>
            <a:t>百万円の減となった。</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土木費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調節池整備事業の増（</a:t>
          </a:r>
          <a:r>
            <a:rPr kumimoji="1" lang="en-US" altLang="ja-JP" sz="1200">
              <a:latin typeface="ＭＳ Ｐゴシック" panose="020B0600070205080204" pitchFamily="50" charset="-128"/>
              <a:ea typeface="ＭＳ Ｐゴシック" panose="020B0600070205080204" pitchFamily="50" charset="-128"/>
            </a:rPr>
            <a:t>437</a:t>
          </a:r>
          <a:r>
            <a:rPr kumimoji="1" lang="ja-JP" altLang="en-US" sz="1200">
              <a:latin typeface="ＭＳ Ｐゴシック" panose="020B0600070205080204" pitchFamily="50" charset="-128"/>
              <a:ea typeface="ＭＳ Ｐゴシック" panose="020B0600070205080204" pitchFamily="50" charset="-128"/>
            </a:rPr>
            <a:t>百万円）、住宅新築資金等貸付事業の増（</a:t>
          </a:r>
          <a:r>
            <a:rPr kumimoji="1" lang="en-US" altLang="ja-JP" sz="1200">
              <a:latin typeface="ＭＳ Ｐゴシック" panose="020B0600070205080204" pitchFamily="50" charset="-128"/>
              <a:ea typeface="ＭＳ Ｐゴシック" panose="020B0600070205080204" pitchFamily="50" charset="-128"/>
            </a:rPr>
            <a:t>338</a:t>
          </a:r>
          <a:r>
            <a:rPr kumimoji="1" lang="ja-JP" altLang="en-US" sz="1200">
              <a:latin typeface="ＭＳ Ｐゴシック" panose="020B0600070205080204" pitchFamily="50" charset="-128"/>
              <a:ea typeface="ＭＳ Ｐゴシック" panose="020B0600070205080204" pitchFamily="50" charset="-128"/>
            </a:rPr>
            <a:t>百万円）等により、総額</a:t>
          </a:r>
          <a:r>
            <a:rPr kumimoji="1" lang="en-US" altLang="ja-JP" sz="1200">
              <a:latin typeface="ＭＳ Ｐゴシック" panose="020B0600070205080204" pitchFamily="50" charset="-128"/>
              <a:ea typeface="ＭＳ Ｐゴシック" panose="020B0600070205080204" pitchFamily="50" charset="-128"/>
            </a:rPr>
            <a:t>1,042</a:t>
          </a:r>
          <a:r>
            <a:rPr kumimoji="1" lang="ja-JP" altLang="en-US" sz="1200">
              <a:latin typeface="ＭＳ Ｐゴシック" panose="020B0600070205080204" pitchFamily="50" charset="-128"/>
              <a:ea typeface="ＭＳ Ｐゴシック" panose="020B0600070205080204" pitchFamily="50" charset="-128"/>
            </a:rPr>
            <a:t>百万円の増となった。</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教育費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知の拠点</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整備事業の増（</a:t>
          </a:r>
          <a:r>
            <a:rPr kumimoji="1" lang="en-US" altLang="ja-JP" sz="1200">
              <a:latin typeface="ＭＳ Ｐゴシック" panose="020B0600070205080204" pitchFamily="50" charset="-128"/>
              <a:ea typeface="ＭＳ Ｐゴシック" panose="020B0600070205080204" pitchFamily="50" charset="-128"/>
            </a:rPr>
            <a:t>505</a:t>
          </a:r>
          <a:r>
            <a:rPr kumimoji="1" lang="ja-JP" altLang="en-US" sz="1200">
              <a:latin typeface="ＭＳ Ｐゴシック" panose="020B0600070205080204" pitchFamily="50" charset="-128"/>
              <a:ea typeface="ＭＳ Ｐゴシック" panose="020B0600070205080204" pitchFamily="50" charset="-128"/>
            </a:rPr>
            <a:t>百万円）、大江地域学校統合整備事業の増（</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百万円）の一方、</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年目を迎えた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仮称</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三和学園整備事業の減（△</a:t>
          </a:r>
          <a:r>
            <a:rPr kumimoji="1" lang="en-US" altLang="ja-JP" sz="1200">
              <a:latin typeface="ＭＳ Ｐゴシック" panose="020B0600070205080204" pitchFamily="50" charset="-128"/>
              <a:ea typeface="ＭＳ Ｐゴシック" panose="020B0600070205080204" pitchFamily="50" charset="-128"/>
            </a:rPr>
            <a:t>274</a:t>
          </a:r>
          <a:r>
            <a:rPr kumimoji="1" lang="ja-JP" altLang="en-US" sz="1200">
              <a:latin typeface="ＭＳ Ｐゴシック" panose="020B0600070205080204" pitchFamily="50" charset="-128"/>
              <a:ea typeface="ＭＳ Ｐゴシック" panose="020B0600070205080204" pitchFamily="50" charset="-128"/>
            </a:rPr>
            <a:t>百万円）もあったが、差引総額</a:t>
          </a:r>
          <a:r>
            <a:rPr kumimoji="1" lang="en-US" altLang="ja-JP" sz="1200">
              <a:latin typeface="ＭＳ Ｐゴシック" panose="020B0600070205080204" pitchFamily="50" charset="-128"/>
              <a:ea typeface="ＭＳ Ｐゴシック" panose="020B0600070205080204" pitchFamily="50" charset="-128"/>
            </a:rPr>
            <a:t>162</a:t>
          </a:r>
          <a:r>
            <a:rPr kumimoji="1" lang="ja-JP" altLang="en-US" sz="1200">
              <a:latin typeface="ＭＳ Ｐゴシック" panose="020B0600070205080204" pitchFamily="50" charset="-128"/>
              <a:ea typeface="ＭＳ Ｐゴシック" panose="020B0600070205080204" pitchFamily="50" charset="-128"/>
            </a:rPr>
            <a:t>百万円の増となった。</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災害復旧費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繰越事業となった今年度の主な災害復旧費は、土木施設災害復旧事業の増（</a:t>
          </a:r>
          <a:r>
            <a:rPr kumimoji="1" lang="en-US" altLang="ja-JP" sz="1200">
              <a:latin typeface="ＭＳ Ｐゴシック" panose="020B0600070205080204" pitchFamily="50" charset="-128"/>
              <a:ea typeface="ＭＳ Ｐゴシック" panose="020B0600070205080204" pitchFamily="50" charset="-128"/>
            </a:rPr>
            <a:t>204</a:t>
          </a:r>
          <a:r>
            <a:rPr kumimoji="1" lang="ja-JP" altLang="en-US" sz="1200">
              <a:latin typeface="ＭＳ Ｐゴシック" panose="020B0600070205080204" pitchFamily="50" charset="-128"/>
              <a:ea typeface="ＭＳ Ｐゴシック" panose="020B0600070205080204" pitchFamily="50" charset="-128"/>
            </a:rPr>
            <a:t>百万円）、農地・農業用施設災害復旧事業の増（</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百万円）、林道施設災害復旧事業の減（△</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百万円）などがあり、総額</a:t>
          </a:r>
          <a:r>
            <a:rPr kumimoji="1" lang="en-US" altLang="ja-JP" sz="1200">
              <a:latin typeface="ＭＳ Ｐゴシック" panose="020B0600070205080204" pitchFamily="50" charset="-128"/>
              <a:ea typeface="ＭＳ Ｐゴシック" panose="020B0600070205080204" pitchFamily="50" charset="-128"/>
            </a:rPr>
            <a:t>219</a:t>
          </a:r>
          <a:r>
            <a:rPr kumimoji="1" lang="ja-JP" altLang="en-US" sz="1200">
              <a:latin typeface="ＭＳ Ｐゴシック" panose="020B0600070205080204" pitchFamily="50" charset="-128"/>
              <a:ea typeface="ＭＳ Ｐゴシック" panose="020B0600070205080204" pitchFamily="50" charset="-128"/>
            </a:rPr>
            <a:t>百万円の増となった。</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公債費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過去の繰上償還の影響もあり、総額</a:t>
          </a:r>
          <a:r>
            <a:rPr kumimoji="1" lang="en-US" altLang="ja-JP" sz="1200">
              <a:latin typeface="ＭＳ Ｐゴシック" panose="020B0600070205080204" pitchFamily="50" charset="-128"/>
              <a:ea typeface="ＭＳ Ｐゴシック" panose="020B0600070205080204" pitchFamily="50" charset="-128"/>
            </a:rPr>
            <a:t>117</a:t>
          </a:r>
          <a:r>
            <a:rPr kumimoji="1" lang="ja-JP" altLang="en-US" sz="1200">
              <a:latin typeface="ＭＳ Ｐゴシック" panose="020B0600070205080204" pitchFamily="50" charset="-128"/>
              <a:ea typeface="ＭＳ Ｐゴシック" panose="020B0600070205080204" pitchFamily="50" charset="-128"/>
            </a:rPr>
            <a:t>百万円の減となった。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50">
              <a:latin typeface="ＭＳ ゴシック" pitchFamily="49" charset="-128"/>
              <a:ea typeface="ＭＳ ゴシック" pitchFamily="49" charset="-128"/>
            </a:rPr>
            <a:t>令和元年度決算において、地方税の増（</a:t>
          </a:r>
          <a:r>
            <a:rPr kumimoji="1" lang="en-US" altLang="ja-JP" sz="1150">
              <a:latin typeface="ＭＳ ゴシック" pitchFamily="49" charset="-128"/>
              <a:ea typeface="ＭＳ ゴシック" pitchFamily="49" charset="-128"/>
            </a:rPr>
            <a:t>+482</a:t>
          </a:r>
          <a:r>
            <a:rPr kumimoji="1" lang="ja-JP" altLang="en-US" sz="1150">
              <a:latin typeface="ＭＳ ゴシック" pitchFamily="49" charset="-128"/>
              <a:ea typeface="ＭＳ ゴシック" pitchFamily="49" charset="-128"/>
            </a:rPr>
            <a:t>百万円）等の歳入増があり、歳入総額は</a:t>
          </a:r>
          <a:r>
            <a:rPr kumimoji="1" lang="en-US" altLang="ja-JP" sz="1150">
              <a:latin typeface="ＭＳ ゴシック" pitchFamily="49" charset="-128"/>
              <a:ea typeface="ＭＳ ゴシック" pitchFamily="49" charset="-128"/>
            </a:rPr>
            <a:t>1,883</a:t>
          </a:r>
          <a:r>
            <a:rPr kumimoji="1" lang="ja-JP" altLang="en-US" sz="1150">
              <a:latin typeface="ＭＳ ゴシック" pitchFamily="49" charset="-128"/>
              <a:ea typeface="ＭＳ ゴシック" pitchFamily="49" charset="-128"/>
            </a:rPr>
            <a:t>百万円の増（</a:t>
          </a:r>
          <a:r>
            <a:rPr kumimoji="1" lang="en-US" altLang="ja-JP" sz="1150">
              <a:latin typeface="ＭＳ ゴシック" pitchFamily="49" charset="-128"/>
              <a:ea typeface="ＭＳ ゴシック" pitchFamily="49" charset="-128"/>
            </a:rPr>
            <a:t>+4.4%</a:t>
          </a:r>
          <a:r>
            <a:rPr kumimoji="1" lang="ja-JP" altLang="en-US" sz="1150">
              <a:latin typeface="ＭＳ ゴシック" pitchFamily="49" charset="-128"/>
              <a:ea typeface="ＭＳ ゴシック" pitchFamily="49" charset="-128"/>
            </a:rPr>
            <a:t>）、被災した昨年度を超える経費を要した災害復旧事業などの投資的経費が大きく伸び、歳出総額は</a:t>
          </a:r>
          <a:r>
            <a:rPr kumimoji="1" lang="en-US" altLang="ja-JP" sz="1150">
              <a:latin typeface="ＭＳ ゴシック" pitchFamily="49" charset="-128"/>
              <a:ea typeface="ＭＳ ゴシック" pitchFamily="49" charset="-128"/>
            </a:rPr>
            <a:t>2,111</a:t>
          </a:r>
          <a:r>
            <a:rPr kumimoji="1" lang="ja-JP" altLang="en-US" sz="1150">
              <a:latin typeface="ＭＳ ゴシック" pitchFamily="49" charset="-128"/>
              <a:ea typeface="ＭＳ ゴシック" pitchFamily="49" charset="-128"/>
            </a:rPr>
            <a:t>百万円の増（</a:t>
          </a:r>
          <a:r>
            <a:rPr kumimoji="1" lang="en-US" altLang="ja-JP" sz="1150">
              <a:latin typeface="ＭＳ ゴシック" pitchFamily="49" charset="-128"/>
              <a:ea typeface="ＭＳ ゴシック" pitchFamily="49" charset="-128"/>
            </a:rPr>
            <a:t>+5.1%</a:t>
          </a:r>
          <a:r>
            <a:rPr kumimoji="1" lang="ja-JP" altLang="en-US" sz="1150">
              <a:latin typeface="ＭＳ ゴシック" pitchFamily="49" charset="-128"/>
              <a:ea typeface="ＭＳ ゴシック" pitchFamily="49" charset="-128"/>
            </a:rPr>
            <a:t>）となっている。</a:t>
          </a:r>
        </a:p>
        <a:p>
          <a:r>
            <a:rPr kumimoji="1" lang="ja-JP" altLang="en-US" sz="1150">
              <a:latin typeface="ＭＳ ゴシック" pitchFamily="49" charset="-128"/>
              <a:ea typeface="ＭＳ ゴシック" pitchFamily="49" charset="-128"/>
            </a:rPr>
            <a:t>  実質収支においては</a:t>
          </a:r>
          <a:r>
            <a:rPr kumimoji="1" lang="en-US" altLang="ja-JP" sz="1150">
              <a:latin typeface="ＭＳ ゴシック" pitchFamily="49" charset="-128"/>
              <a:ea typeface="ＭＳ ゴシック" pitchFamily="49" charset="-128"/>
            </a:rPr>
            <a:t>435</a:t>
          </a:r>
          <a:r>
            <a:rPr kumimoji="1" lang="ja-JP" altLang="en-US" sz="1150">
              <a:latin typeface="ＭＳ ゴシック" pitchFamily="49" charset="-128"/>
              <a:ea typeface="ＭＳ ゴシック" pitchFamily="49" charset="-128"/>
            </a:rPr>
            <a:t>百万円の黒字を確保したが、単年度収支は</a:t>
          </a:r>
          <a:r>
            <a:rPr kumimoji="1" lang="en-US" altLang="ja-JP" sz="1150">
              <a:latin typeface="ＭＳ ゴシック" pitchFamily="49" charset="-128"/>
              <a:ea typeface="ＭＳ ゴシック" pitchFamily="49" charset="-128"/>
            </a:rPr>
            <a:t>99</a:t>
          </a:r>
          <a:r>
            <a:rPr kumimoji="1" lang="ja-JP" altLang="en-US" sz="1150">
              <a:latin typeface="ＭＳ ゴシック" pitchFamily="49" charset="-128"/>
              <a:ea typeface="ＭＳ ゴシック" pitchFamily="49" charset="-128"/>
            </a:rPr>
            <a:t>百万円の赤字となっている。</a:t>
          </a:r>
        </a:p>
        <a:p>
          <a:r>
            <a:rPr kumimoji="1" lang="ja-JP" altLang="en-US" sz="1150">
              <a:latin typeface="ＭＳ ゴシック" pitchFamily="49" charset="-128"/>
              <a:ea typeface="ＭＳ ゴシック" pitchFamily="49" charset="-128"/>
            </a:rPr>
            <a:t>  財政調整基金残高は、当年度の取り崩しが無かったことと平成</a:t>
          </a:r>
          <a:r>
            <a:rPr kumimoji="1" lang="en-US" altLang="ja-JP" sz="1150">
              <a:latin typeface="ＭＳ ゴシック" pitchFamily="49" charset="-128"/>
              <a:ea typeface="ＭＳ ゴシック" pitchFamily="49" charset="-128"/>
            </a:rPr>
            <a:t>30</a:t>
          </a:r>
          <a:r>
            <a:rPr kumimoji="1" lang="ja-JP" altLang="en-US" sz="1150">
              <a:latin typeface="ＭＳ ゴシック" pitchFamily="49" charset="-128"/>
              <a:ea typeface="ＭＳ ゴシック" pitchFamily="49" charset="-128"/>
            </a:rPr>
            <a:t>年度歳計剰余金の積立により、年度末残高は</a:t>
          </a:r>
          <a:r>
            <a:rPr kumimoji="1" lang="en-US" altLang="ja-JP" sz="1150">
              <a:latin typeface="ＭＳ ゴシック" pitchFamily="49" charset="-128"/>
              <a:ea typeface="ＭＳ ゴシック" pitchFamily="49" charset="-128"/>
            </a:rPr>
            <a:t>3,159</a:t>
          </a:r>
          <a:r>
            <a:rPr kumimoji="1" lang="ja-JP" altLang="en-US" sz="1150">
              <a:latin typeface="ＭＳ ゴシック" pitchFamily="49" charset="-128"/>
              <a:ea typeface="ＭＳ ゴシック" pitchFamily="49" charset="-128"/>
            </a:rPr>
            <a:t>百万円で前年度と比べて</a:t>
          </a:r>
          <a:r>
            <a:rPr kumimoji="1" lang="en-US" altLang="ja-JP" sz="1150">
              <a:latin typeface="ＭＳ ゴシック" pitchFamily="49" charset="-128"/>
              <a:ea typeface="ＭＳ ゴシック" pitchFamily="49" charset="-128"/>
            </a:rPr>
            <a:t>272</a:t>
          </a:r>
          <a:r>
            <a:rPr kumimoji="1" lang="ja-JP" altLang="en-US" sz="1150">
              <a:latin typeface="ＭＳ ゴシック" pitchFamily="49" charset="-128"/>
              <a:ea typeface="ＭＳ ゴシック" pitchFamily="49" charset="-128"/>
            </a:rPr>
            <a:t>百万円増加している。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全会計連結による実質赤字は発生していない。</a:t>
          </a:r>
        </a:p>
        <a:p>
          <a:r>
            <a:rPr kumimoji="1" lang="ja-JP" altLang="en-US" sz="1400">
              <a:latin typeface="ＭＳ ゴシック" pitchFamily="49" charset="-128"/>
              <a:ea typeface="ＭＳ ゴシック" pitchFamily="49" charset="-128"/>
            </a:rPr>
            <a:t>　また、一般会計等（普通会計）、公営事業会計のうち個別の会計においても実質赤字または資金不足は発生していない。</a:t>
          </a:r>
        </a:p>
        <a:p>
          <a:r>
            <a:rPr kumimoji="1" lang="ja-JP" altLang="en-US" sz="1400">
              <a:latin typeface="ＭＳ ゴシック" pitchFamily="49" charset="-128"/>
              <a:ea typeface="ＭＳ ゴシック" pitchFamily="49" charset="-128"/>
            </a:rPr>
            <a:t>　全会計の実質収支額及び剰余額の合計は</a:t>
          </a:r>
          <a:r>
            <a:rPr kumimoji="1" lang="en-US" altLang="ja-JP" sz="1400">
              <a:latin typeface="ＭＳ ゴシック" pitchFamily="49" charset="-128"/>
              <a:ea typeface="ＭＳ ゴシック" pitchFamily="49" charset="-128"/>
            </a:rPr>
            <a:t>7,901</a:t>
          </a:r>
          <a:r>
            <a:rPr kumimoji="1" lang="ja-JP" altLang="en-US" sz="1400">
              <a:latin typeface="ＭＳ ゴシック" pitchFamily="49" charset="-128"/>
              <a:ea typeface="ＭＳ ゴシック" pitchFamily="49" charset="-128"/>
            </a:rPr>
            <a:t>百万円となっており、前年度と比べて</a:t>
          </a:r>
          <a:r>
            <a:rPr kumimoji="1" lang="en-US" altLang="ja-JP" sz="1400">
              <a:latin typeface="ＭＳ ゴシック" pitchFamily="49" charset="-128"/>
              <a:ea typeface="ＭＳ ゴシック" pitchFamily="49" charset="-128"/>
            </a:rPr>
            <a:t>577</a:t>
          </a:r>
          <a:r>
            <a:rPr kumimoji="1" lang="ja-JP" altLang="en-US" sz="1400">
              <a:latin typeface="ＭＳ ゴシック" pitchFamily="49" charset="-128"/>
              <a:ea typeface="ＭＳ ゴシック" pitchFamily="49" charset="-128"/>
            </a:rPr>
            <a:t>百万円増加し、標準財政規模比である連結実質赤字比率は－</a:t>
          </a:r>
          <a:r>
            <a:rPr kumimoji="1" lang="en-US" altLang="ja-JP" sz="1400">
              <a:latin typeface="ＭＳ ゴシック" pitchFamily="49" charset="-128"/>
              <a:ea typeface="ＭＳ ゴシック" pitchFamily="49" charset="-128"/>
            </a:rPr>
            <a:t>34.08%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30.95%</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2)"/>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1">
          <cell r="B71" t="str">
            <v>H29</v>
          </cell>
          <cell r="C71" t="str">
            <v>H30</v>
          </cell>
          <cell r="D71" t="str">
            <v>R01</v>
          </cell>
        </row>
        <row r="72">
          <cell r="A72" t="str">
            <v>財政調整基金</v>
          </cell>
          <cell r="B72">
            <v>2712</v>
          </cell>
          <cell r="C72">
            <v>2887</v>
          </cell>
          <cell r="D72">
            <v>3159</v>
          </cell>
        </row>
        <row r="73">
          <cell r="A73" t="str">
            <v>減債基金</v>
          </cell>
          <cell r="B73">
            <v>1297</v>
          </cell>
          <cell r="C73">
            <v>1084</v>
          </cell>
          <cell r="D73">
            <v>1079</v>
          </cell>
        </row>
        <row r="74">
          <cell r="A74" t="str">
            <v>その他特定目的基金</v>
          </cell>
          <cell r="B74">
            <v>6936</v>
          </cell>
          <cell r="C74">
            <v>6821</v>
          </cell>
          <cell r="D74">
            <v>6710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88.6</v>
          </cell>
          <cell r="CF51">
            <v>74.7</v>
          </cell>
          <cell r="CN51">
            <v>64.7</v>
          </cell>
        </row>
        <row r="53">
          <cell r="BX53">
            <v>62.3</v>
          </cell>
          <cell r="CF53">
            <v>63.1</v>
          </cell>
          <cell r="CN53">
            <v>64.400000000000006</v>
          </cell>
        </row>
        <row r="55">
          <cell r="AN55" t="str">
            <v>類似団体内平均値</v>
          </cell>
          <cell r="BX55">
            <v>32.5</v>
          </cell>
          <cell r="CF55">
            <v>30.2</v>
          </cell>
          <cell r="CN55">
            <v>25.4</v>
          </cell>
        </row>
        <row r="57">
          <cell r="BX57">
            <v>57</v>
          </cell>
          <cell r="CF57">
            <v>58.9</v>
          </cell>
          <cell r="CN57">
            <v>59.9</v>
          </cell>
        </row>
        <row r="72">
          <cell r="BP72" t="str">
            <v>H27</v>
          </cell>
          <cell r="BX72" t="str">
            <v>H28</v>
          </cell>
          <cell r="CF72" t="str">
            <v>H29</v>
          </cell>
          <cell r="CN72" t="str">
            <v>H30</v>
          </cell>
          <cell r="CV72" t="str">
            <v>R01</v>
          </cell>
        </row>
        <row r="73">
          <cell r="AN73" t="str">
            <v>当該団体値</v>
          </cell>
          <cell r="BP73">
            <v>93.9</v>
          </cell>
          <cell r="BX73">
            <v>88.6</v>
          </cell>
          <cell r="CF73">
            <v>74.7</v>
          </cell>
          <cell r="CN73">
            <v>64.7</v>
          </cell>
          <cell r="CV73">
            <v>51.8</v>
          </cell>
        </row>
        <row r="75">
          <cell r="BP75">
            <v>10.6</v>
          </cell>
          <cell r="BX75">
            <v>11.1</v>
          </cell>
          <cell r="CF75">
            <v>11.2</v>
          </cell>
          <cell r="CN75">
            <v>11.2</v>
          </cell>
          <cell r="CV75">
            <v>10.9</v>
          </cell>
        </row>
        <row r="77">
          <cell r="AN77" t="str">
            <v>類似団体内平均値</v>
          </cell>
          <cell r="BP77">
            <v>39</v>
          </cell>
          <cell r="BX77">
            <v>32.5</v>
          </cell>
          <cell r="CF77">
            <v>30.2</v>
          </cell>
          <cell r="CN77">
            <v>25.4</v>
          </cell>
          <cell r="CV77">
            <v>22.9</v>
          </cell>
        </row>
        <row r="79">
          <cell r="BP79">
            <v>9</v>
          </cell>
          <cell r="BX79">
            <v>8.1999999999999993</v>
          </cell>
          <cell r="CF79">
            <v>8</v>
          </cell>
          <cell r="CN79">
            <v>7.8</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44279046</v>
      </c>
      <c r="BO4" s="462"/>
      <c r="BP4" s="462"/>
      <c r="BQ4" s="462"/>
      <c r="BR4" s="462"/>
      <c r="BS4" s="462"/>
      <c r="BT4" s="462"/>
      <c r="BU4" s="463"/>
      <c r="BV4" s="461">
        <v>42396080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1.9</v>
      </c>
      <c r="CU4" s="646"/>
      <c r="CV4" s="646"/>
      <c r="CW4" s="646"/>
      <c r="CX4" s="646"/>
      <c r="CY4" s="646"/>
      <c r="CZ4" s="646"/>
      <c r="DA4" s="647"/>
      <c r="DB4" s="645">
        <v>2.2999999999999998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43685988</v>
      </c>
      <c r="BO5" s="467"/>
      <c r="BP5" s="467"/>
      <c r="BQ5" s="467"/>
      <c r="BR5" s="467"/>
      <c r="BS5" s="467"/>
      <c r="BT5" s="467"/>
      <c r="BU5" s="468"/>
      <c r="BV5" s="466">
        <v>41574814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93.5</v>
      </c>
      <c r="CU5" s="437"/>
      <c r="CV5" s="437"/>
      <c r="CW5" s="437"/>
      <c r="CX5" s="437"/>
      <c r="CY5" s="437"/>
      <c r="CZ5" s="437"/>
      <c r="DA5" s="438"/>
      <c r="DB5" s="436">
        <v>96.5</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593058</v>
      </c>
      <c r="BO6" s="467"/>
      <c r="BP6" s="467"/>
      <c r="BQ6" s="467"/>
      <c r="BR6" s="467"/>
      <c r="BS6" s="467"/>
      <c r="BT6" s="467"/>
      <c r="BU6" s="468"/>
      <c r="BV6" s="466">
        <v>821266</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97.8</v>
      </c>
      <c r="CU6" s="620"/>
      <c r="CV6" s="620"/>
      <c r="CW6" s="620"/>
      <c r="CX6" s="620"/>
      <c r="CY6" s="620"/>
      <c r="CZ6" s="620"/>
      <c r="DA6" s="621"/>
      <c r="DB6" s="619">
        <v>102.4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158188</v>
      </c>
      <c r="BO7" s="467"/>
      <c r="BP7" s="467"/>
      <c r="BQ7" s="467"/>
      <c r="BR7" s="467"/>
      <c r="BS7" s="467"/>
      <c r="BT7" s="467"/>
      <c r="BU7" s="468"/>
      <c r="BV7" s="466">
        <v>287114</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23177525</v>
      </c>
      <c r="CU7" s="467"/>
      <c r="CV7" s="467"/>
      <c r="CW7" s="467"/>
      <c r="CX7" s="467"/>
      <c r="CY7" s="467"/>
      <c r="CZ7" s="467"/>
      <c r="DA7" s="468"/>
      <c r="DB7" s="466">
        <v>23658374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434870</v>
      </c>
      <c r="BO8" s="467"/>
      <c r="BP8" s="467"/>
      <c r="BQ8" s="467"/>
      <c r="BR8" s="467"/>
      <c r="BS8" s="467"/>
      <c r="BT8" s="467"/>
      <c r="BU8" s="468"/>
      <c r="BV8" s="466">
        <v>534152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0.54</v>
      </c>
      <c r="CU8" s="580"/>
      <c r="CV8" s="580"/>
      <c r="CW8" s="580"/>
      <c r="CX8" s="580"/>
      <c r="CY8" s="580"/>
      <c r="CZ8" s="580"/>
      <c r="DA8" s="581"/>
      <c r="DB8" s="579">
        <v>0.54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78935</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-99282</v>
      </c>
      <c r="BO9" s="467"/>
      <c r="BP9" s="467"/>
      <c r="BQ9" s="467"/>
      <c r="BR9" s="467"/>
      <c r="BS9" s="467"/>
      <c r="BT9" s="467"/>
      <c r="BU9" s="468"/>
      <c r="BV9" s="466">
        <v>-384696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20.6</v>
      </c>
      <c r="CU9" s="437"/>
      <c r="CV9" s="437"/>
      <c r="CW9" s="437"/>
      <c r="CX9" s="437"/>
      <c r="CY9" s="437"/>
      <c r="CZ9" s="437"/>
      <c r="DA9" s="438"/>
      <c r="DB9" s="436">
        <v>20.5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79652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4808</v>
      </c>
      <c r="BO10" s="467"/>
      <c r="BP10" s="467"/>
      <c r="BQ10" s="467"/>
      <c r="BR10" s="467"/>
      <c r="BS10" s="467"/>
      <c r="BT10" s="467"/>
      <c r="BU10" s="468"/>
      <c r="BV10" s="466">
        <v>5425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620782</v>
      </c>
      <c r="BO11" s="467"/>
      <c r="BP11" s="467"/>
      <c r="BQ11" s="467"/>
      <c r="BR11" s="467"/>
      <c r="BS11" s="467"/>
      <c r="BT11" s="467"/>
      <c r="BU11" s="468"/>
      <c r="BV11" s="466">
        <v>197988</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77727</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290000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76693</v>
      </c>
      <c r="S13" s="570"/>
      <c r="T13" s="570"/>
      <c r="U13" s="570"/>
      <c r="V13" s="571"/>
      <c r="W13" s="557" t="s">
        <v>141</v>
      </c>
      <c r="X13" s="479"/>
      <c r="Y13" s="479"/>
      <c r="Z13" s="479"/>
      <c r="AA13" s="479"/>
      <c r="AB13" s="480"/>
      <c r="AC13" s="442">
        <v>2100</v>
      </c>
      <c r="AD13" s="443"/>
      <c r="AE13" s="443"/>
      <c r="AF13" s="443"/>
      <c r="AG13" s="444"/>
      <c r="AH13" s="442">
        <v>2489</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526308</v>
      </c>
      <c r="BO13" s="467"/>
      <c r="BP13" s="467"/>
      <c r="BQ13" s="467"/>
      <c r="BR13" s="467"/>
      <c r="BS13" s="467"/>
      <c r="BT13" s="467"/>
      <c r="BU13" s="468"/>
      <c r="BV13" s="466">
        <v>-471283</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10.9</v>
      </c>
      <c r="CU13" s="437"/>
      <c r="CV13" s="437"/>
      <c r="CW13" s="437"/>
      <c r="CX13" s="437"/>
      <c r="CY13" s="437"/>
      <c r="CZ13" s="437"/>
      <c r="DA13" s="438"/>
      <c r="DB13" s="436">
        <v>11.2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78379</v>
      </c>
      <c r="S14" s="570"/>
      <c r="T14" s="570"/>
      <c r="U14" s="570"/>
      <c r="V14" s="571"/>
      <c r="W14" s="572"/>
      <c r="X14" s="482"/>
      <c r="Y14" s="482"/>
      <c r="Z14" s="482"/>
      <c r="AA14" s="482"/>
      <c r="AB14" s="483"/>
      <c r="AC14" s="562">
        <v>5.6</v>
      </c>
      <c r="AD14" s="563"/>
      <c r="AE14" s="563"/>
      <c r="AF14" s="563"/>
      <c r="AG14" s="564"/>
      <c r="AH14" s="562">
        <v>6.7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51.8</v>
      </c>
      <c r="CU14" s="574"/>
      <c r="CV14" s="574"/>
      <c r="CW14" s="574"/>
      <c r="CX14" s="574"/>
      <c r="CY14" s="574"/>
      <c r="CZ14" s="574"/>
      <c r="DA14" s="575"/>
      <c r="DB14" s="573">
        <v>64.7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77416</v>
      </c>
      <c r="S15" s="570"/>
      <c r="T15" s="570"/>
      <c r="U15" s="570"/>
      <c r="V15" s="571"/>
      <c r="W15" s="557" t="s">
        <v>149</v>
      </c>
      <c r="X15" s="479"/>
      <c r="Y15" s="479"/>
      <c r="Z15" s="479"/>
      <c r="AA15" s="479"/>
      <c r="AB15" s="480"/>
      <c r="AC15" s="442">
        <v>10927</v>
      </c>
      <c r="AD15" s="443"/>
      <c r="AE15" s="443"/>
      <c r="AF15" s="443"/>
      <c r="AG15" s="444"/>
      <c r="AH15" s="442">
        <v>10854</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10273854</v>
      </c>
      <c r="BO15" s="462"/>
      <c r="BP15" s="462"/>
      <c r="BQ15" s="462"/>
      <c r="BR15" s="462"/>
      <c r="BS15" s="462"/>
      <c r="BT15" s="462"/>
      <c r="BU15" s="463"/>
      <c r="BV15" s="461">
        <v>10159709</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29.1</v>
      </c>
      <c r="AD16" s="563"/>
      <c r="AE16" s="563"/>
      <c r="AF16" s="563"/>
      <c r="AG16" s="564"/>
      <c r="AH16" s="562">
        <v>29.1</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18991147</v>
      </c>
      <c r="BO16" s="467"/>
      <c r="BP16" s="467"/>
      <c r="BQ16" s="467"/>
      <c r="BR16" s="467"/>
      <c r="BS16" s="467"/>
      <c r="BT16" s="467"/>
      <c r="BU16" s="468"/>
      <c r="BV16" s="466">
        <v>18976768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24532</v>
      </c>
      <c r="AD17" s="443"/>
      <c r="AE17" s="443"/>
      <c r="AF17" s="443"/>
      <c r="AG17" s="444"/>
      <c r="AH17" s="442">
        <v>23942</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13091753</v>
      </c>
      <c r="BO17" s="467"/>
      <c r="BP17" s="467"/>
      <c r="BQ17" s="467"/>
      <c r="BR17" s="467"/>
      <c r="BS17" s="467"/>
      <c r="BT17" s="467"/>
      <c r="BU17" s="468"/>
      <c r="BV17" s="466">
        <v>12951635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552.54</v>
      </c>
      <c r="M18" s="531"/>
      <c r="N18" s="531"/>
      <c r="O18" s="531"/>
      <c r="P18" s="531"/>
      <c r="Q18" s="531"/>
      <c r="R18" s="532"/>
      <c r="S18" s="532"/>
      <c r="T18" s="532"/>
      <c r="U18" s="532"/>
      <c r="V18" s="533"/>
      <c r="W18" s="547"/>
      <c r="X18" s="548"/>
      <c r="Y18" s="548"/>
      <c r="Z18" s="548"/>
      <c r="AA18" s="548"/>
      <c r="AB18" s="558"/>
      <c r="AC18" s="430">
        <v>65.3</v>
      </c>
      <c r="AD18" s="431"/>
      <c r="AE18" s="431"/>
      <c r="AF18" s="431"/>
      <c r="AG18" s="534"/>
      <c r="AH18" s="430">
        <v>64.2</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23169642</v>
      </c>
      <c r="BO18" s="467"/>
      <c r="BP18" s="467"/>
      <c r="BQ18" s="467"/>
      <c r="BR18" s="467"/>
      <c r="BS18" s="467"/>
      <c r="BT18" s="467"/>
      <c r="BU18" s="468"/>
      <c r="BV18" s="466">
        <v>23979745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143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27403404</v>
      </c>
      <c r="BO19" s="467"/>
      <c r="BP19" s="467"/>
      <c r="BQ19" s="467"/>
      <c r="BR19" s="467"/>
      <c r="BS19" s="467"/>
      <c r="BT19" s="467"/>
      <c r="BU19" s="468"/>
      <c r="BV19" s="466">
        <v>27976608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32170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49487070</v>
      </c>
      <c r="BO23" s="467"/>
      <c r="BP23" s="467"/>
      <c r="BQ23" s="467"/>
      <c r="BR23" s="467"/>
      <c r="BS23" s="467"/>
      <c r="BT23" s="467"/>
      <c r="BU23" s="468"/>
      <c r="BV23" s="466">
        <v>50294289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8415</v>
      </c>
      <c r="R24" s="443"/>
      <c r="S24" s="443"/>
      <c r="T24" s="443"/>
      <c r="U24" s="443"/>
      <c r="V24" s="444"/>
      <c r="W24" s="508"/>
      <c r="X24" s="499"/>
      <c r="Y24" s="500"/>
      <c r="Z24" s="439" t="s">
        <v>173</v>
      </c>
      <c r="AA24" s="440"/>
      <c r="AB24" s="440"/>
      <c r="AC24" s="440"/>
      <c r="AD24" s="440"/>
      <c r="AE24" s="440"/>
      <c r="AF24" s="440"/>
      <c r="AG24" s="441"/>
      <c r="AH24" s="442">
        <v>659</v>
      </c>
      <c r="AI24" s="443"/>
      <c r="AJ24" s="443"/>
      <c r="AK24" s="443"/>
      <c r="AL24" s="444"/>
      <c r="AM24" s="442">
        <v>2150976</v>
      </c>
      <c r="AN24" s="443"/>
      <c r="AO24" s="443"/>
      <c r="AP24" s="443"/>
      <c r="AQ24" s="443"/>
      <c r="AR24" s="444"/>
      <c r="AS24" s="442">
        <v>3264</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31760579</v>
      </c>
      <c r="BO24" s="467"/>
      <c r="BP24" s="467"/>
      <c r="BQ24" s="467"/>
      <c r="BR24" s="467"/>
      <c r="BS24" s="467"/>
      <c r="BT24" s="467"/>
      <c r="BU24" s="468"/>
      <c r="BV24" s="466">
        <v>31646985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2</v>
      </c>
      <c r="M25" s="443"/>
      <c r="N25" s="443"/>
      <c r="O25" s="443"/>
      <c r="P25" s="444"/>
      <c r="Q25" s="442">
        <v>7220</v>
      </c>
      <c r="R25" s="443"/>
      <c r="S25" s="443"/>
      <c r="T25" s="443"/>
      <c r="U25" s="443"/>
      <c r="V25" s="444"/>
      <c r="W25" s="508"/>
      <c r="X25" s="499"/>
      <c r="Y25" s="500"/>
      <c r="Z25" s="439" t="s">
        <v>176</v>
      </c>
      <c r="AA25" s="440"/>
      <c r="AB25" s="440"/>
      <c r="AC25" s="440"/>
      <c r="AD25" s="440"/>
      <c r="AE25" s="440"/>
      <c r="AF25" s="440"/>
      <c r="AG25" s="441"/>
      <c r="AH25" s="442">
        <v>129</v>
      </c>
      <c r="AI25" s="443"/>
      <c r="AJ25" s="443"/>
      <c r="AK25" s="443"/>
      <c r="AL25" s="444"/>
      <c r="AM25" s="442">
        <v>385323</v>
      </c>
      <c r="AN25" s="443"/>
      <c r="AO25" s="443"/>
      <c r="AP25" s="443"/>
      <c r="AQ25" s="443"/>
      <c r="AR25" s="444"/>
      <c r="AS25" s="442">
        <v>2987</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1961123</v>
      </c>
      <c r="BO25" s="462"/>
      <c r="BP25" s="462"/>
      <c r="BQ25" s="462"/>
      <c r="BR25" s="462"/>
      <c r="BS25" s="462"/>
      <c r="BT25" s="462"/>
      <c r="BU25" s="463"/>
      <c r="BV25" s="461">
        <v>2528185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6508</v>
      </c>
      <c r="R26" s="443"/>
      <c r="S26" s="443"/>
      <c r="T26" s="443"/>
      <c r="U26" s="443"/>
      <c r="V26" s="444"/>
      <c r="W26" s="508"/>
      <c r="X26" s="499"/>
      <c r="Y26" s="500"/>
      <c r="Z26" s="439" t="s">
        <v>179</v>
      </c>
      <c r="AA26" s="521"/>
      <c r="AB26" s="521"/>
      <c r="AC26" s="521"/>
      <c r="AD26" s="521"/>
      <c r="AE26" s="521"/>
      <c r="AF26" s="521"/>
      <c r="AG26" s="522"/>
      <c r="AH26" s="442">
        <v>1</v>
      </c>
      <c r="AI26" s="443"/>
      <c r="AJ26" s="443"/>
      <c r="AK26" s="443"/>
      <c r="AL26" s="444"/>
      <c r="AM26" s="442" t="s">
        <v>180</v>
      </c>
      <c r="AN26" s="443"/>
      <c r="AO26" s="443"/>
      <c r="AP26" s="443"/>
      <c r="AQ26" s="443"/>
      <c r="AR26" s="444"/>
      <c r="AS26" s="442" t="s">
        <v>181</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183</v>
      </c>
      <c r="F27" s="440"/>
      <c r="G27" s="440"/>
      <c r="H27" s="440"/>
      <c r="I27" s="440"/>
      <c r="J27" s="440"/>
      <c r="K27" s="441"/>
      <c r="L27" s="442">
        <v>1</v>
      </c>
      <c r="M27" s="443"/>
      <c r="N27" s="443"/>
      <c r="O27" s="443"/>
      <c r="P27" s="444"/>
      <c r="Q27" s="442">
        <v>4950</v>
      </c>
      <c r="R27" s="443"/>
      <c r="S27" s="443"/>
      <c r="T27" s="443"/>
      <c r="U27" s="443"/>
      <c r="V27" s="444"/>
      <c r="W27" s="508"/>
      <c r="X27" s="499"/>
      <c r="Y27" s="500"/>
      <c r="Z27" s="439" t="s">
        <v>184</v>
      </c>
      <c r="AA27" s="440"/>
      <c r="AB27" s="440"/>
      <c r="AC27" s="440"/>
      <c r="AD27" s="440"/>
      <c r="AE27" s="440"/>
      <c r="AF27" s="440"/>
      <c r="AG27" s="441"/>
      <c r="AH27" s="442">
        <v>17</v>
      </c>
      <c r="AI27" s="443"/>
      <c r="AJ27" s="443"/>
      <c r="AK27" s="443"/>
      <c r="AL27" s="444"/>
      <c r="AM27" s="442">
        <v>55349</v>
      </c>
      <c r="AN27" s="443"/>
      <c r="AO27" s="443"/>
      <c r="AP27" s="443"/>
      <c r="AQ27" s="443"/>
      <c r="AR27" s="444"/>
      <c r="AS27" s="442">
        <v>3256</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t="s">
        <v>186</v>
      </c>
      <c r="BO27" s="470"/>
      <c r="BP27" s="470"/>
      <c r="BQ27" s="470"/>
      <c r="BR27" s="470"/>
      <c r="BS27" s="470"/>
      <c r="BT27" s="470"/>
      <c r="BU27" s="471"/>
      <c r="BV27" s="469" t="s">
        <v>139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187</v>
      </c>
      <c r="F28" s="440"/>
      <c r="G28" s="440"/>
      <c r="H28" s="440"/>
      <c r="I28" s="440"/>
      <c r="J28" s="440"/>
      <c r="K28" s="441"/>
      <c r="L28" s="442">
        <v>1</v>
      </c>
      <c r="M28" s="443"/>
      <c r="N28" s="443"/>
      <c r="O28" s="443"/>
      <c r="P28" s="444"/>
      <c r="Q28" s="442">
        <v>4400</v>
      </c>
      <c r="R28" s="443"/>
      <c r="S28" s="443"/>
      <c r="T28" s="443"/>
      <c r="U28" s="443"/>
      <c r="V28" s="444"/>
      <c r="W28" s="508"/>
      <c r="X28" s="499"/>
      <c r="Y28" s="500"/>
      <c r="Z28" s="439" t="s">
        <v>188</v>
      </c>
      <c r="AA28" s="440"/>
      <c r="AB28" s="440"/>
      <c r="AC28" s="440"/>
      <c r="AD28" s="440"/>
      <c r="AE28" s="440"/>
      <c r="AF28" s="440"/>
      <c r="AG28" s="441"/>
      <c r="AH28" s="442" t="s">
        <v>186</v>
      </c>
      <c r="AI28" s="443"/>
      <c r="AJ28" s="443"/>
      <c r="AK28" s="443"/>
      <c r="AL28" s="444"/>
      <c r="AM28" s="442" t="s">
        <v>186</v>
      </c>
      <c r="AN28" s="443"/>
      <c r="AO28" s="443"/>
      <c r="AP28" s="443"/>
      <c r="AQ28" s="443"/>
      <c r="AR28" s="444"/>
      <c r="AS28" s="442" t="s">
        <v>139</v>
      </c>
      <c r="AT28" s="443"/>
      <c r="AU28" s="443"/>
      <c r="AV28" s="443"/>
      <c r="AW28" s="443"/>
      <c r="AX28" s="445"/>
      <c r="AY28" s="449" t="s">
        <v>189</v>
      </c>
      <c r="AZ28" s="450"/>
      <c r="BA28" s="450"/>
      <c r="BB28" s="451"/>
      <c r="BC28" s="458" t="s">
        <v>47</v>
      </c>
      <c r="BD28" s="459"/>
      <c r="BE28" s="459"/>
      <c r="BF28" s="459"/>
      <c r="BG28" s="459"/>
      <c r="BH28" s="459"/>
      <c r="BI28" s="459"/>
      <c r="BJ28" s="459"/>
      <c r="BK28" s="459"/>
      <c r="BL28" s="459"/>
      <c r="BM28" s="460"/>
      <c r="BN28" s="461">
        <v>3158972</v>
      </c>
      <c r="BO28" s="462"/>
      <c r="BP28" s="462"/>
      <c r="BQ28" s="462"/>
      <c r="BR28" s="462"/>
      <c r="BS28" s="462"/>
      <c r="BT28" s="462"/>
      <c r="BU28" s="463"/>
      <c r="BV28" s="461">
        <v>2887088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190</v>
      </c>
      <c r="F29" s="440"/>
      <c r="G29" s="440"/>
      <c r="H29" s="440"/>
      <c r="I29" s="440"/>
      <c r="J29" s="440"/>
      <c r="K29" s="441"/>
      <c r="L29" s="442">
        <v>24</v>
      </c>
      <c r="M29" s="443"/>
      <c r="N29" s="443"/>
      <c r="O29" s="443"/>
      <c r="P29" s="444"/>
      <c r="Q29" s="442">
        <v>4100</v>
      </c>
      <c r="R29" s="443"/>
      <c r="S29" s="443"/>
      <c r="T29" s="443"/>
      <c r="U29" s="443"/>
      <c r="V29" s="444"/>
      <c r="W29" s="509"/>
      <c r="X29" s="510"/>
      <c r="Y29" s="511"/>
      <c r="Z29" s="439" t="s">
        <v>191</v>
      </c>
      <c r="AA29" s="440"/>
      <c r="AB29" s="440"/>
      <c r="AC29" s="440"/>
      <c r="AD29" s="440"/>
      <c r="AE29" s="440"/>
      <c r="AF29" s="440"/>
      <c r="AG29" s="441"/>
      <c r="AH29" s="442">
        <v>676</v>
      </c>
      <c r="AI29" s="443"/>
      <c r="AJ29" s="443"/>
      <c r="AK29" s="443"/>
      <c r="AL29" s="444"/>
      <c r="AM29" s="442">
        <v>2206325</v>
      </c>
      <c r="AN29" s="443"/>
      <c r="AO29" s="443"/>
      <c r="AP29" s="443"/>
      <c r="AQ29" s="443"/>
      <c r="AR29" s="444"/>
      <c r="AS29" s="442">
        <v>3264</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1078872</v>
      </c>
      <c r="BO29" s="467"/>
      <c r="BP29" s="467"/>
      <c r="BQ29" s="467"/>
      <c r="BR29" s="467"/>
      <c r="BS29" s="467"/>
      <c r="BT29" s="467"/>
      <c r="BU29" s="468"/>
      <c r="BV29" s="466">
        <v>1083689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99.7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6709639</v>
      </c>
      <c r="BO30" s="470"/>
      <c r="BP30" s="470"/>
      <c r="BQ30" s="470"/>
      <c r="BR30" s="470"/>
      <c r="BS30" s="470"/>
      <c r="BT30" s="470"/>
      <c r="BU30" s="471"/>
      <c r="BV30" s="469">
        <v>6820602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200</v>
      </c>
      <c r="V33" s="429"/>
      <c r="W33" s="428" t="s">
        <v>202</v>
      </c>
      <c r="X33" s="428"/>
      <c r="Y33" s="428"/>
      <c r="Z33" s="428"/>
      <c r="AA33" s="428"/>
      <c r="AB33" s="428"/>
      <c r="AC33" s="428"/>
      <c r="AD33" s="428"/>
      <c r="AE33" s="428"/>
      <c r="AF33" s="428"/>
      <c r="AG33" s="428"/>
      <c r="AH33" s="428"/>
      <c r="AI33" s="428"/>
      <c r="AJ33" s="428"/>
      <c r="AK33" s="428"/>
      <c r="AL33" s="216"/>
      <c r="AM33" s="429" t="s">
        <v>200</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200</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IF('各会計、関係団体の財政状況及び健全化判断比率'!B33="","",'各会計、関係団体の財政状況及び健全化判断比率'!B33)</f>
        <v>病院事業会計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IF('各会計、関係団体の財政状況及び健全化判断比率'!B36="","",'各会計、関係団体の財政状況及び健全化判断比率'!B36)</f>
        <v>と畜場費特別会計</v>
      </c>
      <c r="BH34" s="424"/>
      <c r="BI34" s="424"/>
      <c r="BJ34" s="424"/>
      <c r="BK34" s="424"/>
      <c r="BL34" s="424"/>
      <c r="BM34" s="424"/>
      <c r="BN34" s="424"/>
      <c r="BO34" s="424"/>
      <c r="BP34" s="424"/>
      <c r="BQ34" s="424"/>
      <c r="BR34" s="424"/>
      <c r="BS34" s="424"/>
      <c r="BT34" s="424"/>
      <c r="BU34" s="424"/>
      <c r="BV34" s="214"/>
      <c r="BW34" s="425">
        <f>IF(BY34="","",MAX(C34:D43,U34:V43,AM34:AN43,BE34:BF43)+1)</f>
        <v>16</v>
      </c>
      <c r="BX34" s="425"/>
      <c r="BY34" s="424" t="str">
        <f>IF('各会計、関係団体の財政状況及び健全化判断比率'!B68="","",'各会計、関係団体の財政状況及び健全化判断比率'!B68)</f>
        <v>京都府自治会館管理組合（一般会計）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福知山市スポーツ協会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休日急患診療所費特別会計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国民健康保険診療所費特別会計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IF('各会計、関係団体の財政状況及び健全化判断比率'!B34="","",'各会計、関係団体の財政状況及び健全化判断比率'!B34)</f>
        <v>水道事業会計</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IF('各会計、関係団体の財政状況及び健全化判断比率'!B37="","",'各会計、関係団体の財政状況及び健全化判断比率'!B37)</f>
        <v>公設地方卸売市場事業特別会計</v>
      </c>
      <c r="BH35" s="424"/>
      <c r="BI35" s="424"/>
      <c r="BJ35" s="424"/>
      <c r="BK35" s="424"/>
      <c r="BL35" s="424"/>
      <c r="BM35" s="424"/>
      <c r="BN35" s="424"/>
      <c r="BO35" s="424"/>
      <c r="BP35" s="424"/>
      <c r="BQ35" s="424"/>
      <c r="BR35" s="424"/>
      <c r="BS35" s="424"/>
      <c r="BT35" s="424"/>
      <c r="BU35" s="424"/>
      <c r="BV35" s="214"/>
      <c r="BW35" s="425">
        <f t="shared" ref="BW35:BW43" si="2">IF(BY35="","",BW34+1)</f>
        <v>17</v>
      </c>
      <c r="BX35" s="425"/>
      <c r="BY35" s="424" t="str">
        <f>IF('各会計、関係団体の財政状況及び健全化判断比率'!B69="","",'各会計、関係団体の財政状況及び健全化判断比率'!B69)</f>
        <v>京都府住宅新築資金等貸付事業管理組合（一般会計）</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福知山市都市緑化協会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介護保険事業特別会計（保険事業勘定）</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IF('各会計、関係団体の財政状況及び健全化判断比率'!B35="","",'各会計、関係団体の財政状況及び健全化判断比率'!B35)</f>
        <v>下水道事業会計</v>
      </c>
      <c r="AP36" s="424"/>
      <c r="AQ36" s="424"/>
      <c r="AR36" s="424"/>
      <c r="AS36" s="424"/>
      <c r="AT36" s="424"/>
      <c r="AU36" s="424"/>
      <c r="AV36" s="424"/>
      <c r="AW36" s="424"/>
      <c r="AX36" s="424"/>
      <c r="AY36" s="424"/>
      <c r="AZ36" s="424"/>
      <c r="BA36" s="424"/>
      <c r="BB36" s="424"/>
      <c r="BC36" s="424"/>
      <c r="BD36" s="214"/>
      <c r="BE36" s="425">
        <f t="shared" si="1"/>
        <v>13</v>
      </c>
      <c r="BF36" s="425"/>
      <c r="BG36" s="424" t="str">
        <f>IF('各会計、関係団体の財政状況及び健全化判断比率'!B38="","",'各会計、関係団体の財政状況及び健全化判断比率'!B38)</f>
        <v>農業集落排水施設事業特別会計</v>
      </c>
      <c r="BH36" s="424"/>
      <c r="BI36" s="424"/>
      <c r="BJ36" s="424"/>
      <c r="BK36" s="424"/>
      <c r="BL36" s="424"/>
      <c r="BM36" s="424"/>
      <c r="BN36" s="424"/>
      <c r="BO36" s="424"/>
      <c r="BP36" s="424"/>
      <c r="BQ36" s="424"/>
      <c r="BR36" s="424"/>
      <c r="BS36" s="424"/>
      <c r="BT36" s="424"/>
      <c r="BU36" s="424"/>
      <c r="BV36" s="214"/>
      <c r="BW36" s="425">
        <f t="shared" si="2"/>
        <v>18</v>
      </c>
      <c r="BX36" s="425"/>
      <c r="BY36" s="424" t="str">
        <f>IF('各会計、関係団体の財政状況及び健全化判断比率'!B70="","",'各会計、関係団体の財政状況及び健全化判断比率'!B70)</f>
        <v>京都府住宅新築資金等貸付事業管理組合（特別会計）</v>
      </c>
      <c r="BZ36" s="424"/>
      <c r="CA36" s="424"/>
      <c r="CB36" s="424"/>
      <c r="CC36" s="424"/>
      <c r="CD36" s="424"/>
      <c r="CE36" s="424"/>
      <c r="CF36" s="424"/>
      <c r="CG36" s="424"/>
      <c r="CH36" s="424"/>
      <c r="CI36" s="424"/>
      <c r="CJ36" s="424"/>
      <c r="CK36" s="424"/>
      <c r="CL36" s="424"/>
      <c r="CM36" s="424"/>
      <c r="CN36" s="214"/>
      <c r="CO36" s="425">
        <f t="shared" si="3"/>
        <v>24</v>
      </c>
      <c r="CP36" s="425"/>
      <c r="CQ36" s="424" t="str">
        <f>IF('各会計、関係団体の財政状況及び健全化判断比率'!BS9="","",'各会計、関係団体の財政状況及び健全化判断比率'!BS9)</f>
        <v>福知山市文化協会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介護保険事業特別会計（サービス事業勘定）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14</v>
      </c>
      <c r="BF37" s="425"/>
      <c r="BG37" s="424" t="str">
        <f>IF('各会計、関係団体の財政状況及び健全化判断比率'!B39="","",'各会計、関係団体の財政状況及び健全化判断比率'!B39)</f>
        <v>石原土地区画整理事業特別会計</v>
      </c>
      <c r="BH37" s="424"/>
      <c r="BI37" s="424"/>
      <c r="BJ37" s="424"/>
      <c r="BK37" s="424"/>
      <c r="BL37" s="424"/>
      <c r="BM37" s="424"/>
      <c r="BN37" s="424"/>
      <c r="BO37" s="424"/>
      <c r="BP37" s="424"/>
      <c r="BQ37" s="424"/>
      <c r="BR37" s="424"/>
      <c r="BS37" s="424"/>
      <c r="BT37" s="424"/>
      <c r="BU37" s="424"/>
      <c r="BV37" s="214"/>
      <c r="BW37" s="425">
        <f t="shared" si="2"/>
        <v>19</v>
      </c>
      <c r="BX37" s="425"/>
      <c r="BY37" s="424" t="str">
        <f>IF('各会計、関係団体の財政状況及び健全化判断比率'!B71="","",'各会計、関係団体の財政状況及び健全化判断比率'!B71)</f>
        <v>京都府後期高齢者医療広域連合（一般会計）</v>
      </c>
      <c r="BZ37" s="424"/>
      <c r="CA37" s="424"/>
      <c r="CB37" s="424"/>
      <c r="CC37" s="424"/>
      <c r="CD37" s="424"/>
      <c r="CE37" s="424"/>
      <c r="CF37" s="424"/>
      <c r="CG37" s="424"/>
      <c r="CH37" s="424"/>
      <c r="CI37" s="424"/>
      <c r="CJ37" s="424"/>
      <c r="CK37" s="424"/>
      <c r="CL37" s="424"/>
      <c r="CM37" s="424"/>
      <c r="CN37" s="214"/>
      <c r="CO37" s="425">
        <f t="shared" si="3"/>
        <v>25</v>
      </c>
      <c r="CP37" s="425"/>
      <c r="CQ37" s="424" t="str">
        <f>IF('各会計、関係団体の財政状況及び健全化判断比率'!BS10="","",'各会計、関係団体の財政状況及び健全化判断比率'!BS10)</f>
        <v>福知山まちづくり</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後期高齢者医療事業特別会計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15</v>
      </c>
      <c r="BF38" s="425"/>
      <c r="BG38" s="424" t="str">
        <f>IF('各会計、関係団体の財政状況及び健全化判断比率'!B40="","",'各会計、関係団体の財政状況及び健全化判断比率'!B40)</f>
        <v>宅地造成事業特別会計</v>
      </c>
      <c r="BH38" s="424"/>
      <c r="BI38" s="424"/>
      <c r="BJ38" s="424"/>
      <c r="BK38" s="424"/>
      <c r="BL38" s="424"/>
      <c r="BM38" s="424"/>
      <c r="BN38" s="424"/>
      <c r="BO38" s="424"/>
      <c r="BP38" s="424"/>
      <c r="BQ38" s="424"/>
      <c r="BR38" s="424"/>
      <c r="BS38" s="424"/>
      <c r="BT38" s="424"/>
      <c r="BU38" s="424"/>
      <c r="BV38" s="214"/>
      <c r="BW38" s="425">
        <f t="shared" si="2"/>
        <v>20</v>
      </c>
      <c r="BX38" s="425"/>
      <c r="BY38" s="424" t="str">
        <f>IF('各会計、関係団体の財政状況及び健全化判断比率'!B72="","",'各会計、関係団体の財政状況及び健全化判断比率'!B72)</f>
        <v>京都府後期高齢者医療広域連合（後期高齢者医療特別会計）</v>
      </c>
      <c r="BZ38" s="424"/>
      <c r="CA38" s="424"/>
      <c r="CB38" s="424"/>
      <c r="CC38" s="424"/>
      <c r="CD38" s="424"/>
      <c r="CE38" s="424"/>
      <c r="CF38" s="424"/>
      <c r="CG38" s="424"/>
      <c r="CH38" s="424"/>
      <c r="CI38" s="424"/>
      <c r="CJ38" s="424"/>
      <c r="CK38" s="424"/>
      <c r="CL38" s="424"/>
      <c r="CM38" s="424"/>
      <c r="CN38" s="214"/>
      <c r="CO38" s="425">
        <f t="shared" si="3"/>
        <v>26</v>
      </c>
      <c r="CP38" s="425"/>
      <c r="CQ38" s="424" t="str">
        <f>IF('各会計、関係団体の財政状況及び健全化判断比率'!BS11="","",'各会計、関係団体の財政状況及び健全化判断比率'!BS11)</f>
        <v>福知山上下水道サービスセンター</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21</v>
      </c>
      <c r="BX39" s="425"/>
      <c r="BY39" s="424" t="str">
        <f>IF('各会計、関係団体の財政状況及び健全化判断比率'!B73="","",'各会計、関係団体の財政状況及び健全化判断比率'!B73)</f>
        <v>京都地方税機構（一般会計）</v>
      </c>
      <c r="BZ39" s="424"/>
      <c r="CA39" s="424"/>
      <c r="CB39" s="424"/>
      <c r="CC39" s="424"/>
      <c r="CD39" s="424"/>
      <c r="CE39" s="424"/>
      <c r="CF39" s="424"/>
      <c r="CG39" s="424"/>
      <c r="CH39" s="424"/>
      <c r="CI39" s="424"/>
      <c r="CJ39" s="424"/>
      <c r="CK39" s="424"/>
      <c r="CL39" s="424"/>
      <c r="CM39" s="424"/>
      <c r="CN39" s="214"/>
      <c r="CO39" s="425">
        <f t="shared" si="3"/>
        <v>27</v>
      </c>
      <c r="CP39" s="425"/>
      <c r="CQ39" s="424" t="str">
        <f>IF('各会計、関係団体の財政状況及び健全化判断比率'!BS12="","",'各会計、関係団体の財政状況及び健全化判断比率'!BS12)</f>
        <v>大江観光</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28</v>
      </c>
      <c r="CP40" s="425"/>
      <c r="CQ40" s="424" t="str">
        <f>IF('各会計、関係団体の財政状況及び健全化判断比率'!BS13="","",'各会計、関係団体の財政状況及び健全化判断比率'!BS13)</f>
        <v>やくの農業振興団</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29</v>
      </c>
      <c r="CP41" s="425"/>
      <c r="CQ41" s="424" t="str">
        <f>IF('各会計、関係団体の財政状況及び健全化判断比率'!BS14="","",'各会計、関係団体の財政状況及び健全化判断比率'!BS14)</f>
        <v>公立大学法人福知山公立大学</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d4ZXjOZGRxd9+GWW0n/IH3gna/RKvF97GU17GltoIrAkBwg9KZxIh6COzXgS40WFLd7fbqQEc7KILWvDYMYNmw==" saltValue="4jq1rs5u5ENmHNsCLuo5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2" t="s">
        <v>573</v>
      </c>
      <c r="D34" s="1252"/>
      <c r="E34" s="1253"/>
      <c r="F34" s="32">
        <v>17.71</v>
      </c>
      <c r="G34" s="33">
        <v>20.27</v>
      </c>
      <c r="H34" s="33">
        <v>17.86</v>
      </c>
      <c r="I34" s="33">
        <v>21.16</v>
      </c>
      <c r="J34" s="34">
        <v>24.52</v>
      </c>
      <c r="K34" s="22"/>
      <c r="L34" s="22"/>
      <c r="M34" s="22"/>
      <c r="N34" s="22"/>
      <c r="O34" s="22"/>
      <c r="P34" s="22"/>
    </row>
    <row r="35" spans="1:16" ht="39" customHeight="1" x14ac:dyDescent="0.15">
      <c r="A35" s="22"/>
      <c r="B35" s="35"/>
      <c r="C35" s="1246" t="s">
        <v>574</v>
      </c>
      <c r="D35" s="1247"/>
      <c r="E35" s="1248"/>
      <c r="F35" s="36">
        <v>4.34</v>
      </c>
      <c r="G35" s="37">
        <v>4.5599999999999996</v>
      </c>
      <c r="H35" s="37">
        <v>4.32</v>
      </c>
      <c r="I35" s="37">
        <v>4.8099999999999996</v>
      </c>
      <c r="J35" s="38">
        <v>4.75</v>
      </c>
      <c r="K35" s="22"/>
      <c r="L35" s="22"/>
      <c r="M35" s="22"/>
      <c r="N35" s="22"/>
      <c r="O35" s="22"/>
      <c r="P35" s="22"/>
    </row>
    <row r="36" spans="1:16" ht="39" customHeight="1" x14ac:dyDescent="0.15">
      <c r="A36" s="22"/>
      <c r="B36" s="35"/>
      <c r="C36" s="1246" t="s">
        <v>575</v>
      </c>
      <c r="D36" s="1247"/>
      <c r="E36" s="1248"/>
      <c r="F36" s="36">
        <v>3.07</v>
      </c>
      <c r="G36" s="37">
        <v>4.34</v>
      </c>
      <c r="H36" s="37">
        <v>3.87</v>
      </c>
      <c r="I36" s="37">
        <v>2.25</v>
      </c>
      <c r="J36" s="38">
        <v>1.87</v>
      </c>
      <c r="K36" s="22"/>
      <c r="L36" s="22"/>
      <c r="M36" s="22"/>
      <c r="N36" s="22"/>
      <c r="O36" s="22"/>
      <c r="P36" s="22"/>
    </row>
    <row r="37" spans="1:16" ht="39" customHeight="1" x14ac:dyDescent="0.15">
      <c r="A37" s="22"/>
      <c r="B37" s="35"/>
      <c r="C37" s="1246" t="s">
        <v>576</v>
      </c>
      <c r="D37" s="1247"/>
      <c r="E37" s="1248"/>
      <c r="F37" s="36">
        <v>1.43</v>
      </c>
      <c r="G37" s="37">
        <v>0.96</v>
      </c>
      <c r="H37" s="37">
        <v>0.61</v>
      </c>
      <c r="I37" s="37">
        <v>0.67</v>
      </c>
      <c r="J37" s="38">
        <v>1.25</v>
      </c>
      <c r="K37" s="22"/>
      <c r="L37" s="22"/>
      <c r="M37" s="22"/>
      <c r="N37" s="22"/>
      <c r="O37" s="22"/>
      <c r="P37" s="22"/>
    </row>
    <row r="38" spans="1:16" ht="39" customHeight="1" x14ac:dyDescent="0.15">
      <c r="A38" s="22"/>
      <c r="B38" s="35"/>
      <c r="C38" s="1246" t="s">
        <v>577</v>
      </c>
      <c r="D38" s="1247"/>
      <c r="E38" s="1248"/>
      <c r="F38" s="36">
        <v>0.88</v>
      </c>
      <c r="G38" s="37">
        <v>1.31</v>
      </c>
      <c r="H38" s="37">
        <v>1.48</v>
      </c>
      <c r="I38" s="37">
        <v>0.84</v>
      </c>
      <c r="J38" s="38">
        <v>0.72</v>
      </c>
      <c r="K38" s="22"/>
      <c r="L38" s="22"/>
      <c r="M38" s="22"/>
      <c r="N38" s="22"/>
      <c r="O38" s="22"/>
      <c r="P38" s="22"/>
    </row>
    <row r="39" spans="1:16" ht="39" customHeight="1" x14ac:dyDescent="0.15">
      <c r="A39" s="22"/>
      <c r="B39" s="35"/>
      <c r="C39" s="1246" t="s">
        <v>578</v>
      </c>
      <c r="D39" s="1247"/>
      <c r="E39" s="1248"/>
      <c r="F39" s="36">
        <v>0.32</v>
      </c>
      <c r="G39" s="37">
        <v>0.31</v>
      </c>
      <c r="H39" s="37">
        <v>0.32</v>
      </c>
      <c r="I39" s="37">
        <v>0.32</v>
      </c>
      <c r="J39" s="38">
        <v>0.32</v>
      </c>
      <c r="K39" s="22"/>
      <c r="L39" s="22"/>
      <c r="M39" s="22"/>
      <c r="N39" s="22"/>
      <c r="O39" s="22"/>
      <c r="P39" s="22"/>
    </row>
    <row r="40" spans="1:16" ht="39" customHeight="1" x14ac:dyDescent="0.15">
      <c r="A40" s="22"/>
      <c r="B40" s="35"/>
      <c r="C40" s="1246" t="s">
        <v>579</v>
      </c>
      <c r="D40" s="1247"/>
      <c r="E40" s="1248"/>
      <c r="F40" s="36">
        <v>0.16</v>
      </c>
      <c r="G40" s="37">
        <v>1.07</v>
      </c>
      <c r="H40" s="37">
        <v>1.1100000000000001</v>
      </c>
      <c r="I40" s="37">
        <v>0.47</v>
      </c>
      <c r="J40" s="38">
        <v>0.26</v>
      </c>
      <c r="K40" s="22"/>
      <c r="L40" s="22"/>
      <c r="M40" s="22"/>
      <c r="N40" s="22"/>
      <c r="O40" s="22"/>
      <c r="P40" s="22"/>
    </row>
    <row r="41" spans="1:16" ht="39" customHeight="1" x14ac:dyDescent="0.15">
      <c r="A41" s="22"/>
      <c r="B41" s="35"/>
      <c r="C41" s="1246" t="s">
        <v>580</v>
      </c>
      <c r="D41" s="1247"/>
      <c r="E41" s="1248"/>
      <c r="F41" s="36">
        <v>0.23</v>
      </c>
      <c r="G41" s="37">
        <v>0.25</v>
      </c>
      <c r="H41" s="37">
        <v>0.21</v>
      </c>
      <c r="I41" s="37">
        <v>0.18</v>
      </c>
      <c r="J41" s="38">
        <v>0.16</v>
      </c>
      <c r="K41" s="22"/>
      <c r="L41" s="22"/>
      <c r="M41" s="22"/>
      <c r="N41" s="22"/>
      <c r="O41" s="22"/>
      <c r="P41" s="22"/>
    </row>
    <row r="42" spans="1:16" ht="39" customHeight="1" x14ac:dyDescent="0.15">
      <c r="A42" s="22"/>
      <c r="B42" s="39"/>
      <c r="C42" s="1246" t="s">
        <v>581</v>
      </c>
      <c r="D42" s="1247"/>
      <c r="E42" s="1248"/>
      <c r="F42" s="36" t="s">
        <v>525</v>
      </c>
      <c r="G42" s="37" t="s">
        <v>525</v>
      </c>
      <c r="H42" s="37" t="s">
        <v>525</v>
      </c>
      <c r="I42" s="37" t="s">
        <v>525</v>
      </c>
      <c r="J42" s="38" t="s">
        <v>525</v>
      </c>
      <c r="K42" s="22"/>
      <c r="L42" s="22"/>
      <c r="M42" s="22"/>
      <c r="N42" s="22"/>
      <c r="O42" s="22"/>
      <c r="P42" s="22"/>
    </row>
    <row r="43" spans="1:16" ht="39" customHeight="1" thickBot="1" x14ac:dyDescent="0.2">
      <c r="A43" s="22"/>
      <c r="B43" s="40"/>
      <c r="C43" s="1249" t="s">
        <v>582</v>
      </c>
      <c r="D43" s="1250"/>
      <c r="E43" s="1251"/>
      <c r="F43" s="41">
        <v>0.91</v>
      </c>
      <c r="G43" s="42">
        <v>0.71</v>
      </c>
      <c r="H43" s="42">
        <v>0.27</v>
      </c>
      <c r="I43" s="42">
        <v>0.21</v>
      </c>
      <c r="J43" s="43">
        <v>0.19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F8HaFoJ9pPyDOWK3OqE71OLs7qX8W5ayBI/D2bFWqWlX7+dQQqMy2XJSR1gZcQJsLF8ib497spOEEa+yK6w==" saltValue="pdDBXsHdEXMeVWxcxHub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59055118110236227" right="0" top="0.19685039370078741" bottom="0.19685039370078741" header="0" footer="0"/>
  <pageSetup paperSize="8" scale="85" orientation="landscape" horizontalDpi="1200" verticalDpi="1200"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2" t="s">
        <v>10</v>
      </c>
      <c r="C45" s="1273"/>
      <c r="D45" s="58"/>
      <c r="E45" s="1278" t="s">
        <v>11</v>
      </c>
      <c r="F45" s="1278"/>
      <c r="G45" s="1278"/>
      <c r="H45" s="1278"/>
      <c r="I45" s="1278"/>
      <c r="J45" s="1279"/>
      <c r="K45" s="59">
        <v>5519</v>
      </c>
      <c r="L45" s="60">
        <v>5900</v>
      </c>
      <c r="M45" s="60">
        <v>5775</v>
      </c>
      <c r="N45" s="60">
        <v>5764</v>
      </c>
      <c r="O45" s="61">
        <v>5217</v>
      </c>
      <c r="P45" s="48"/>
      <c r="Q45" s="48"/>
      <c r="R45" s="48"/>
      <c r="S45" s="48"/>
      <c r="T45" s="48"/>
      <c r="U45" s="48"/>
    </row>
    <row r="46" spans="1:21" ht="30.75" customHeight="1" x14ac:dyDescent="0.15">
      <c r="A46" s="48"/>
      <c r="B46" s="1274"/>
      <c r="C46" s="1275"/>
      <c r="D46" s="62"/>
      <c r="E46" s="1256" t="s">
        <v>12</v>
      </c>
      <c r="F46" s="1256"/>
      <c r="G46" s="1256"/>
      <c r="H46" s="1256"/>
      <c r="I46" s="1256"/>
      <c r="J46" s="1257"/>
      <c r="K46" s="63" t="s">
        <v>525</v>
      </c>
      <c r="L46" s="64" t="s">
        <v>525</v>
      </c>
      <c r="M46" s="64" t="s">
        <v>525</v>
      </c>
      <c r="N46" s="64" t="s">
        <v>525</v>
      </c>
      <c r="O46" s="65" t="s">
        <v>525</v>
      </c>
      <c r="P46" s="48"/>
      <c r="Q46" s="48"/>
      <c r="R46" s="48"/>
      <c r="S46" s="48"/>
      <c r="T46" s="48"/>
      <c r="U46" s="48"/>
    </row>
    <row r="47" spans="1:21" ht="30.75" customHeight="1" x14ac:dyDescent="0.15">
      <c r="A47" s="48"/>
      <c r="B47" s="1274"/>
      <c r="C47" s="1275"/>
      <c r="D47" s="62"/>
      <c r="E47" s="1256" t="s">
        <v>13</v>
      </c>
      <c r="F47" s="1256"/>
      <c r="G47" s="1256"/>
      <c r="H47" s="1256"/>
      <c r="I47" s="1256"/>
      <c r="J47" s="1257"/>
      <c r="K47" s="63" t="s">
        <v>525</v>
      </c>
      <c r="L47" s="64" t="s">
        <v>525</v>
      </c>
      <c r="M47" s="64" t="s">
        <v>525</v>
      </c>
      <c r="N47" s="64" t="s">
        <v>525</v>
      </c>
      <c r="O47" s="65" t="s">
        <v>525</v>
      </c>
      <c r="P47" s="48"/>
      <c r="Q47" s="48"/>
      <c r="R47" s="48"/>
      <c r="S47" s="48"/>
      <c r="T47" s="48"/>
      <c r="U47" s="48"/>
    </row>
    <row r="48" spans="1:21" ht="30.75" customHeight="1" x14ac:dyDescent="0.15">
      <c r="A48" s="48"/>
      <c r="B48" s="1274"/>
      <c r="C48" s="1275"/>
      <c r="D48" s="62"/>
      <c r="E48" s="1256" t="s">
        <v>14</v>
      </c>
      <c r="F48" s="1256"/>
      <c r="G48" s="1256"/>
      <c r="H48" s="1256"/>
      <c r="I48" s="1256"/>
      <c r="J48" s="1257"/>
      <c r="K48" s="63">
        <v>1748</v>
      </c>
      <c r="L48" s="64">
        <v>1701</v>
      </c>
      <c r="M48" s="64">
        <v>1649</v>
      </c>
      <c r="N48" s="64">
        <v>1694</v>
      </c>
      <c r="O48" s="65">
        <v>1706</v>
      </c>
      <c r="P48" s="48"/>
      <c r="Q48" s="48"/>
      <c r="R48" s="48"/>
      <c r="S48" s="48"/>
      <c r="T48" s="48"/>
      <c r="U48" s="48"/>
    </row>
    <row r="49" spans="1:21" ht="30.75" customHeight="1" x14ac:dyDescent="0.15">
      <c r="A49" s="48"/>
      <c r="B49" s="1274"/>
      <c r="C49" s="1275"/>
      <c r="D49" s="62"/>
      <c r="E49" s="1256" t="s">
        <v>15</v>
      </c>
      <c r="F49" s="1256"/>
      <c r="G49" s="1256"/>
      <c r="H49" s="1256"/>
      <c r="I49" s="1256"/>
      <c r="J49" s="1257"/>
      <c r="K49" s="63" t="s">
        <v>525</v>
      </c>
      <c r="L49" s="64" t="s">
        <v>525</v>
      </c>
      <c r="M49" s="64" t="s">
        <v>525</v>
      </c>
      <c r="N49" s="64" t="s">
        <v>525</v>
      </c>
      <c r="O49" s="65" t="s">
        <v>525</v>
      </c>
      <c r="P49" s="48"/>
      <c r="Q49" s="48"/>
      <c r="R49" s="48"/>
      <c r="S49" s="48"/>
      <c r="T49" s="48"/>
      <c r="U49" s="48"/>
    </row>
    <row r="50" spans="1:21" ht="30.75" customHeight="1" x14ac:dyDescent="0.15">
      <c r="A50" s="48"/>
      <c r="B50" s="1274"/>
      <c r="C50" s="1275"/>
      <c r="D50" s="62"/>
      <c r="E50" s="1256" t="s">
        <v>16</v>
      </c>
      <c r="F50" s="1256"/>
      <c r="G50" s="1256"/>
      <c r="H50" s="1256"/>
      <c r="I50" s="1256"/>
      <c r="J50" s="1257"/>
      <c r="K50" s="63">
        <v>14</v>
      </c>
      <c r="L50" s="64">
        <v>14</v>
      </c>
      <c r="M50" s="64">
        <v>19</v>
      </c>
      <c r="N50" s="64">
        <v>16</v>
      </c>
      <c r="O50" s="65">
        <v>12</v>
      </c>
      <c r="P50" s="48"/>
      <c r="Q50" s="48"/>
      <c r="R50" s="48"/>
      <c r="S50" s="48"/>
      <c r="T50" s="48"/>
      <c r="U50" s="48"/>
    </row>
    <row r="51" spans="1:21" ht="30.75" customHeight="1" x14ac:dyDescent="0.15">
      <c r="A51" s="48"/>
      <c r="B51" s="1276"/>
      <c r="C51" s="1277"/>
      <c r="D51" s="66"/>
      <c r="E51" s="1256" t="s">
        <v>17</v>
      </c>
      <c r="F51" s="1256"/>
      <c r="G51" s="1256"/>
      <c r="H51" s="1256"/>
      <c r="I51" s="1256"/>
      <c r="J51" s="1257"/>
      <c r="K51" s="63">
        <v>0</v>
      </c>
      <c r="L51" s="64">
        <v>0</v>
      </c>
      <c r="M51" s="64" t="s">
        <v>525</v>
      </c>
      <c r="N51" s="64" t="s">
        <v>525</v>
      </c>
      <c r="O51" s="65" t="s">
        <v>525</v>
      </c>
      <c r="P51" s="48"/>
      <c r="Q51" s="48"/>
      <c r="R51" s="48"/>
      <c r="S51" s="48"/>
      <c r="T51" s="48"/>
      <c r="U51" s="48"/>
    </row>
    <row r="52" spans="1:21" ht="30.75" customHeight="1" x14ac:dyDescent="0.15">
      <c r="A52" s="48"/>
      <c r="B52" s="1254" t="s">
        <v>18</v>
      </c>
      <c r="C52" s="1255"/>
      <c r="D52" s="66"/>
      <c r="E52" s="1256" t="s">
        <v>19</v>
      </c>
      <c r="F52" s="1256"/>
      <c r="G52" s="1256"/>
      <c r="H52" s="1256"/>
      <c r="I52" s="1256"/>
      <c r="J52" s="1257"/>
      <c r="K52" s="63">
        <v>5168</v>
      </c>
      <c r="L52" s="64">
        <v>5456</v>
      </c>
      <c r="M52" s="64">
        <v>5355</v>
      </c>
      <c r="N52" s="64">
        <v>5418</v>
      </c>
      <c r="O52" s="65">
        <v>4974</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2113</v>
      </c>
      <c r="L53" s="69">
        <v>2159</v>
      </c>
      <c r="M53" s="69">
        <v>2088</v>
      </c>
      <c r="N53" s="69">
        <v>2056</v>
      </c>
      <c r="O53" s="70">
        <v>1961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2" t="s">
        <v>24</v>
      </c>
      <c r="C57" s="1263"/>
      <c r="D57" s="1266" t="s">
        <v>25</v>
      </c>
      <c r="E57" s="1267"/>
      <c r="F57" s="1267"/>
      <c r="G57" s="1267"/>
      <c r="H57" s="1267"/>
      <c r="I57" s="1267"/>
      <c r="J57" s="1268"/>
      <c r="K57" s="83"/>
      <c r="L57" s="84"/>
      <c r="M57" s="84"/>
      <c r="N57" s="84"/>
      <c r="O57" s="85"/>
    </row>
    <row r="58" spans="1:21" ht="31.5" customHeight="1" thickBot="1" x14ac:dyDescent="0.2">
      <c r="B58" s="1264"/>
      <c r="C58" s="1265"/>
      <c r="D58" s="1269" t="s">
        <v>26</v>
      </c>
      <c r="E58" s="1270"/>
      <c r="F58" s="1270"/>
      <c r="G58" s="1270"/>
      <c r="H58" s="1270"/>
      <c r="I58" s="1270"/>
      <c r="J58" s="127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PfIcn6gyEY5mEIBcx8Pqi+bNGrI+Brl2RbMaQRWZB/goNqkiv6MjK2OxYRLt59h1IXGAJjSMYT5nU+guAMFlg==" saltValue="jrh6Jmbr65Q/J3CzS75d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59055118110236227" right="0" top="0.19685039370078741" bottom="0.19685039370078741" header="0" footer="0"/>
  <pageSetup paperSize="8" scale="82" orientation="landscape" horizontalDpi="1200" verticalDpi="1200"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92" t="s">
        <v>29</v>
      </c>
      <c r="C41" s="1293"/>
      <c r="D41" s="102"/>
      <c r="E41" s="1294" t="s">
        <v>30</v>
      </c>
      <c r="F41" s="1294"/>
      <c r="G41" s="1294"/>
      <c r="H41" s="1295"/>
      <c r="I41" s="103">
        <v>53899</v>
      </c>
      <c r="J41" s="104">
        <v>52720</v>
      </c>
      <c r="K41" s="104">
        <v>51104</v>
      </c>
      <c r="L41" s="104">
        <v>50294</v>
      </c>
      <c r="M41" s="105">
        <v>49487</v>
      </c>
    </row>
    <row r="42" spans="2:13" ht="27.75" customHeight="1" x14ac:dyDescent="0.15">
      <c r="B42" s="1282"/>
      <c r="C42" s="1283"/>
      <c r="D42" s="106"/>
      <c r="E42" s="1286" t="s">
        <v>31</v>
      </c>
      <c r="F42" s="1286"/>
      <c r="G42" s="1286"/>
      <c r="H42" s="1287"/>
      <c r="I42" s="107" t="s">
        <v>525</v>
      </c>
      <c r="J42" s="108" t="s">
        <v>525</v>
      </c>
      <c r="K42" s="108" t="s">
        <v>525</v>
      </c>
      <c r="L42" s="108" t="s">
        <v>525</v>
      </c>
      <c r="M42" s="109" t="s">
        <v>525</v>
      </c>
    </row>
    <row r="43" spans="2:13" ht="27.75" customHeight="1" x14ac:dyDescent="0.15">
      <c r="B43" s="1282"/>
      <c r="C43" s="1283"/>
      <c r="D43" s="106"/>
      <c r="E43" s="1286" t="s">
        <v>32</v>
      </c>
      <c r="F43" s="1286"/>
      <c r="G43" s="1286"/>
      <c r="H43" s="1287"/>
      <c r="I43" s="107">
        <v>22681</v>
      </c>
      <c r="J43" s="108">
        <v>22072</v>
      </c>
      <c r="K43" s="108">
        <v>20946</v>
      </c>
      <c r="L43" s="108">
        <v>20321</v>
      </c>
      <c r="M43" s="109">
        <v>19355</v>
      </c>
    </row>
    <row r="44" spans="2:13" ht="27.75" customHeight="1" x14ac:dyDescent="0.15">
      <c r="B44" s="1282"/>
      <c r="C44" s="1283"/>
      <c r="D44" s="106"/>
      <c r="E44" s="1286" t="s">
        <v>33</v>
      </c>
      <c r="F44" s="1286"/>
      <c r="G44" s="1286"/>
      <c r="H44" s="1287"/>
      <c r="I44" s="107">
        <v>38</v>
      </c>
      <c r="J44" s="108">
        <v>26</v>
      </c>
      <c r="K44" s="108">
        <v>16</v>
      </c>
      <c r="L44" s="108">
        <v>7</v>
      </c>
      <c r="M44" s="109">
        <v>3</v>
      </c>
    </row>
    <row r="45" spans="2:13" ht="27.75" customHeight="1" x14ac:dyDescent="0.15">
      <c r="B45" s="1282"/>
      <c r="C45" s="1283"/>
      <c r="D45" s="106"/>
      <c r="E45" s="1286" t="s">
        <v>34</v>
      </c>
      <c r="F45" s="1286"/>
      <c r="G45" s="1286"/>
      <c r="H45" s="1287"/>
      <c r="I45" s="107">
        <v>6468</v>
      </c>
      <c r="J45" s="108">
        <v>6461</v>
      </c>
      <c r="K45" s="108">
        <v>6401</v>
      </c>
      <c r="L45" s="108">
        <v>6337</v>
      </c>
      <c r="M45" s="109">
        <v>5907</v>
      </c>
    </row>
    <row r="46" spans="2:13" ht="27.75" customHeight="1" x14ac:dyDescent="0.15">
      <c r="B46" s="1282"/>
      <c r="C46" s="1283"/>
      <c r="D46" s="110"/>
      <c r="E46" s="1286" t="s">
        <v>35</v>
      </c>
      <c r="F46" s="1286"/>
      <c r="G46" s="1286"/>
      <c r="H46" s="1287"/>
      <c r="I46" s="107" t="s">
        <v>525</v>
      </c>
      <c r="J46" s="108" t="s">
        <v>525</v>
      </c>
      <c r="K46" s="108" t="s">
        <v>525</v>
      </c>
      <c r="L46" s="108" t="s">
        <v>525</v>
      </c>
      <c r="M46" s="109" t="s">
        <v>525</v>
      </c>
    </row>
    <row r="47" spans="2:13" ht="27.75" customHeight="1" x14ac:dyDescent="0.15">
      <c r="B47" s="1282"/>
      <c r="C47" s="1283"/>
      <c r="D47" s="111"/>
      <c r="E47" s="1296" t="s">
        <v>36</v>
      </c>
      <c r="F47" s="1297"/>
      <c r="G47" s="1297"/>
      <c r="H47" s="1298"/>
      <c r="I47" s="107" t="s">
        <v>525</v>
      </c>
      <c r="J47" s="108" t="s">
        <v>525</v>
      </c>
      <c r="K47" s="108" t="s">
        <v>525</v>
      </c>
      <c r="L47" s="108" t="s">
        <v>525</v>
      </c>
      <c r="M47" s="109" t="s">
        <v>525</v>
      </c>
    </row>
    <row r="48" spans="2:13" ht="27.75" customHeight="1" x14ac:dyDescent="0.15">
      <c r="B48" s="1282"/>
      <c r="C48" s="1283"/>
      <c r="D48" s="106"/>
      <c r="E48" s="1286" t="s">
        <v>37</v>
      </c>
      <c r="F48" s="1286"/>
      <c r="G48" s="1286"/>
      <c r="H48" s="1287"/>
      <c r="I48" s="107" t="s">
        <v>525</v>
      </c>
      <c r="J48" s="108" t="s">
        <v>525</v>
      </c>
      <c r="K48" s="108" t="s">
        <v>525</v>
      </c>
      <c r="L48" s="108" t="s">
        <v>525</v>
      </c>
      <c r="M48" s="109" t="s">
        <v>525</v>
      </c>
    </row>
    <row r="49" spans="2:13" ht="27.75" customHeight="1" x14ac:dyDescent="0.15">
      <c r="B49" s="1284"/>
      <c r="C49" s="1285"/>
      <c r="D49" s="106"/>
      <c r="E49" s="1286" t="s">
        <v>38</v>
      </c>
      <c r="F49" s="1286"/>
      <c r="G49" s="1286"/>
      <c r="H49" s="1287"/>
      <c r="I49" s="107" t="s">
        <v>525</v>
      </c>
      <c r="J49" s="108" t="s">
        <v>525</v>
      </c>
      <c r="K49" s="108" t="s">
        <v>525</v>
      </c>
      <c r="L49" s="108" t="s">
        <v>525</v>
      </c>
      <c r="M49" s="109" t="s">
        <v>525</v>
      </c>
    </row>
    <row r="50" spans="2:13" ht="27.75" customHeight="1" x14ac:dyDescent="0.15">
      <c r="B50" s="1280" t="s">
        <v>39</v>
      </c>
      <c r="C50" s="1281"/>
      <c r="D50" s="112"/>
      <c r="E50" s="1286" t="s">
        <v>40</v>
      </c>
      <c r="F50" s="1286"/>
      <c r="G50" s="1286"/>
      <c r="H50" s="1287"/>
      <c r="I50" s="107">
        <v>8603</v>
      </c>
      <c r="J50" s="108">
        <v>8574</v>
      </c>
      <c r="K50" s="108">
        <v>9051</v>
      </c>
      <c r="L50" s="108">
        <v>9481</v>
      </c>
      <c r="M50" s="109">
        <v>10012</v>
      </c>
    </row>
    <row r="51" spans="2:13" ht="27.75" customHeight="1" x14ac:dyDescent="0.15">
      <c r="B51" s="1282"/>
      <c r="C51" s="1283"/>
      <c r="D51" s="106"/>
      <c r="E51" s="1286" t="s">
        <v>41</v>
      </c>
      <c r="F51" s="1286"/>
      <c r="G51" s="1286"/>
      <c r="H51" s="1287"/>
      <c r="I51" s="107">
        <v>3217</v>
      </c>
      <c r="J51" s="108">
        <v>3244</v>
      </c>
      <c r="K51" s="108">
        <v>3688</v>
      </c>
      <c r="L51" s="108">
        <v>4028</v>
      </c>
      <c r="M51" s="109">
        <v>4045</v>
      </c>
    </row>
    <row r="52" spans="2:13" ht="27.75" customHeight="1" x14ac:dyDescent="0.15">
      <c r="B52" s="1284"/>
      <c r="C52" s="1285"/>
      <c r="D52" s="106"/>
      <c r="E52" s="1286" t="s">
        <v>42</v>
      </c>
      <c r="F52" s="1286"/>
      <c r="G52" s="1286"/>
      <c r="H52" s="1287"/>
      <c r="I52" s="107">
        <v>53372</v>
      </c>
      <c r="J52" s="108">
        <v>52669</v>
      </c>
      <c r="K52" s="108">
        <v>51806</v>
      </c>
      <c r="L52" s="108">
        <v>51467</v>
      </c>
      <c r="M52" s="109">
        <v>51117</v>
      </c>
    </row>
    <row r="53" spans="2:13" ht="27.75" customHeight="1" thickBot="1" x14ac:dyDescent="0.2">
      <c r="B53" s="1288" t="s">
        <v>43</v>
      </c>
      <c r="C53" s="1289"/>
      <c r="D53" s="113"/>
      <c r="E53" s="1290" t="s">
        <v>44</v>
      </c>
      <c r="F53" s="1290"/>
      <c r="G53" s="1290"/>
      <c r="H53" s="1291"/>
      <c r="I53" s="114">
        <v>17895</v>
      </c>
      <c r="J53" s="115">
        <v>16793</v>
      </c>
      <c r="K53" s="115">
        <v>13921</v>
      </c>
      <c r="L53" s="115">
        <v>11984</v>
      </c>
      <c r="M53" s="116">
        <v>9578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rnEFUbBLfp3WwzRA6WnaLZ8ZOwoNYiEb9nWX84gG1MWjfdCHZZzq5cXfyk0tdeANqmop6nY7UbSymkDkIvwKQ==" saltValue="Om+Y5r5VCR8mORg05uKd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59055118110236227" right="0" top="0.19685039370078741" bottom="0.19685039370078741" header="0" footer="0"/>
  <pageSetup paperSize="8" scale="85" orientation="landscape" horizontalDpi="1200" verticalDpi="1200"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7" t="s">
        <v>47</v>
      </c>
      <c r="D55" s="1307"/>
      <c r="E55" s="1308"/>
      <c r="F55" s="128">
        <v>2712</v>
      </c>
      <c r="G55" s="128">
        <v>2887</v>
      </c>
      <c r="H55" s="129">
        <v>3159</v>
      </c>
    </row>
    <row r="56" spans="2:8" ht="52.5" customHeight="1" x14ac:dyDescent="0.15">
      <c r="B56" s="130"/>
      <c r="C56" s="1309" t="s">
        <v>48</v>
      </c>
      <c r="D56" s="1309"/>
      <c r="E56" s="1310"/>
      <c r="F56" s="131">
        <v>1297</v>
      </c>
      <c r="G56" s="131">
        <v>1084</v>
      </c>
      <c r="H56" s="132">
        <v>1079</v>
      </c>
    </row>
    <row r="57" spans="2:8" ht="53.25" customHeight="1" x14ac:dyDescent="0.15">
      <c r="B57" s="130"/>
      <c r="C57" s="1311" t="s">
        <v>49</v>
      </c>
      <c r="D57" s="1311"/>
      <c r="E57" s="1312"/>
      <c r="F57" s="133">
        <v>6936</v>
      </c>
      <c r="G57" s="133">
        <v>6821</v>
      </c>
      <c r="H57" s="134">
        <v>6710</v>
      </c>
    </row>
    <row r="58" spans="2:8" ht="45.75" customHeight="1" x14ac:dyDescent="0.15">
      <c r="B58" s="135"/>
      <c r="C58" s="1299" t="s">
        <v>606</v>
      </c>
      <c r="D58" s="1300"/>
      <c r="E58" s="1301"/>
      <c r="F58" s="136">
        <v>2450</v>
      </c>
      <c r="G58" s="136">
        <v>2309</v>
      </c>
      <c r="H58" s="137">
        <v>2084</v>
      </c>
    </row>
    <row r="59" spans="2:8" ht="45.75" customHeight="1" x14ac:dyDescent="0.15">
      <c r="B59" s="135"/>
      <c r="C59" s="1299" t="s">
        <v>607</v>
      </c>
      <c r="D59" s="1300"/>
      <c r="E59" s="1301"/>
      <c r="F59" s="136">
        <v>1170</v>
      </c>
      <c r="G59" s="136">
        <v>1173</v>
      </c>
      <c r="H59" s="137">
        <v>1074</v>
      </c>
    </row>
    <row r="60" spans="2:8" ht="45.75" customHeight="1" x14ac:dyDescent="0.15">
      <c r="B60" s="135"/>
      <c r="C60" s="1299" t="s">
        <v>608</v>
      </c>
      <c r="D60" s="1300"/>
      <c r="E60" s="1301"/>
      <c r="F60" s="136">
        <v>624</v>
      </c>
      <c r="G60" s="136">
        <v>625</v>
      </c>
      <c r="H60" s="137">
        <v>626</v>
      </c>
    </row>
    <row r="61" spans="2:8" ht="45.75" customHeight="1" x14ac:dyDescent="0.15">
      <c r="B61" s="135"/>
      <c r="C61" s="1299" t="s">
        <v>609</v>
      </c>
      <c r="D61" s="1300"/>
      <c r="E61" s="1301"/>
      <c r="F61" s="136">
        <v>462</v>
      </c>
      <c r="G61" s="136">
        <v>458</v>
      </c>
      <c r="H61" s="137">
        <v>450</v>
      </c>
    </row>
    <row r="62" spans="2:8" ht="45.75" customHeight="1" thickBot="1" x14ac:dyDescent="0.2">
      <c r="B62" s="138"/>
      <c r="C62" s="1302" t="s">
        <v>610</v>
      </c>
      <c r="D62" s="1303"/>
      <c r="E62" s="1304"/>
      <c r="F62" s="139">
        <v>423</v>
      </c>
      <c r="G62" s="139">
        <v>400</v>
      </c>
      <c r="H62" s="140">
        <v>330</v>
      </c>
    </row>
    <row r="63" spans="2:8" ht="52.5" customHeight="1" thickBot="1" x14ac:dyDescent="0.2">
      <c r="B63" s="141"/>
      <c r="C63" s="1305" t="s">
        <v>50</v>
      </c>
      <c r="D63" s="1305"/>
      <c r="E63" s="1306"/>
      <c r="F63" s="142">
        <v>10945</v>
      </c>
      <c r="G63" s="142">
        <v>10791</v>
      </c>
      <c r="H63" s="143">
        <v>10947</v>
      </c>
    </row>
    <row r="64" spans="2:8" ht="15" customHeight="1" x14ac:dyDescent="0.15"/>
  </sheetData>
  <sheetProtection algorithmName="SHA-512" hashValue="uz1OICA9o2G+LmOgCplIFHggP5U05KHLF4Ugq3kB8505aruHI2GugdPy53LPC0AsatbsqF5UmkC37xIacrLyiQ==" saltValue="EEqhstIcEMW6T4e9Bfg0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25D09-5CD0-423B-A48E-A010E8493AF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6" t="s">
        <v>618</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395"/>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395"/>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395"/>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395"/>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19"/>
      <c r="H50" s="1319"/>
      <c r="I50" s="1319"/>
      <c r="J50" s="1319"/>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566</v>
      </c>
      <c r="BQ50" s="1318"/>
      <c r="BR50" s="1318"/>
      <c r="BS50" s="1318"/>
      <c r="BT50" s="1318"/>
      <c r="BU50" s="1318"/>
      <c r="BV50" s="1318"/>
      <c r="BW50" s="1318"/>
      <c r="BX50" s="1318" t="s">
        <v>567</v>
      </c>
      <c r="BY50" s="1318"/>
      <c r="BZ50" s="1318"/>
      <c r="CA50" s="1318"/>
      <c r="CB50" s="1318"/>
      <c r="CC50" s="1318"/>
      <c r="CD50" s="1318"/>
      <c r="CE50" s="1318"/>
      <c r="CF50" s="1318" t="s">
        <v>568</v>
      </c>
      <c r="CG50" s="1318"/>
      <c r="CH50" s="1318"/>
      <c r="CI50" s="1318"/>
      <c r="CJ50" s="1318"/>
      <c r="CK50" s="1318"/>
      <c r="CL50" s="1318"/>
      <c r="CM50" s="1318"/>
      <c r="CN50" s="1318" t="s">
        <v>569</v>
      </c>
      <c r="CO50" s="1318"/>
      <c r="CP50" s="1318"/>
      <c r="CQ50" s="1318"/>
      <c r="CR50" s="1318"/>
      <c r="CS50" s="1318"/>
      <c r="CT50" s="1318"/>
      <c r="CU50" s="1318"/>
      <c r="CV50" s="1318" t="s">
        <v>570</v>
      </c>
      <c r="CW50" s="1318"/>
      <c r="CX50" s="1318"/>
      <c r="CY50" s="1318"/>
      <c r="CZ50" s="1318"/>
      <c r="DA50" s="1318"/>
      <c r="DB50" s="1318"/>
      <c r="DC50" s="1318"/>
    </row>
    <row r="51" spans="1:109" ht="13.5" customHeight="1" x14ac:dyDescent="0.15">
      <c r="B51" s="395"/>
      <c r="G51" s="1321"/>
      <c r="H51" s="1321"/>
      <c r="I51" s="1335"/>
      <c r="J51" s="1335"/>
      <c r="K51" s="1320"/>
      <c r="L51" s="1320"/>
      <c r="M51" s="1320"/>
      <c r="N51" s="1320"/>
      <c r="AM51" s="404"/>
      <c r="AN51" s="1316" t="s">
        <v>620</v>
      </c>
      <c r="AO51" s="1316"/>
      <c r="AP51" s="1316"/>
      <c r="AQ51" s="1316"/>
      <c r="AR51" s="1316"/>
      <c r="AS51" s="1316"/>
      <c r="AT51" s="1316"/>
      <c r="AU51" s="1316"/>
      <c r="AV51" s="1316"/>
      <c r="AW51" s="1316"/>
      <c r="AX51" s="1316"/>
      <c r="AY51" s="1316"/>
      <c r="AZ51" s="1316"/>
      <c r="BA51" s="1316"/>
      <c r="BB51" s="1316" t="s">
        <v>621</v>
      </c>
      <c r="BC51" s="1316"/>
      <c r="BD51" s="1316"/>
      <c r="BE51" s="1316"/>
      <c r="BF51" s="1316"/>
      <c r="BG51" s="1316"/>
      <c r="BH51" s="1316"/>
      <c r="BI51" s="1316"/>
      <c r="BJ51" s="1316"/>
      <c r="BK51" s="1316"/>
      <c r="BL51" s="1316"/>
      <c r="BM51" s="1316"/>
      <c r="BN51" s="1316"/>
      <c r="BO51" s="1316"/>
      <c r="BP51" s="1325"/>
      <c r="BQ51" s="1313"/>
      <c r="BR51" s="1313"/>
      <c r="BS51" s="1313"/>
      <c r="BT51" s="1313"/>
      <c r="BU51" s="1313"/>
      <c r="BV51" s="1313"/>
      <c r="BW51" s="1313"/>
      <c r="BX51" s="1313">
        <v>88.6</v>
      </c>
      <c r="BY51" s="1313"/>
      <c r="BZ51" s="1313"/>
      <c r="CA51" s="1313"/>
      <c r="CB51" s="1313"/>
      <c r="CC51" s="1313"/>
      <c r="CD51" s="1313"/>
      <c r="CE51" s="1313"/>
      <c r="CF51" s="1313">
        <v>74.7</v>
      </c>
      <c r="CG51" s="1313"/>
      <c r="CH51" s="1313"/>
      <c r="CI51" s="1313"/>
      <c r="CJ51" s="1313"/>
      <c r="CK51" s="1313"/>
      <c r="CL51" s="1313"/>
      <c r="CM51" s="1313"/>
      <c r="CN51" s="1313">
        <v>64.7</v>
      </c>
      <c r="CO51" s="1313"/>
      <c r="CP51" s="1313"/>
      <c r="CQ51" s="1313"/>
      <c r="CR51" s="1313"/>
      <c r="CS51" s="1313"/>
      <c r="CT51" s="1313"/>
      <c r="CU51" s="1313"/>
      <c r="CV51" s="1325"/>
      <c r="CW51" s="1313"/>
      <c r="CX51" s="1313"/>
      <c r="CY51" s="1313"/>
      <c r="CZ51" s="1313"/>
      <c r="DA51" s="1313"/>
      <c r="DB51" s="1313"/>
      <c r="DC51" s="1313"/>
    </row>
    <row r="52" spans="1:109" x14ac:dyDescent="0.15">
      <c r="B52" s="395"/>
      <c r="G52" s="1321"/>
      <c r="H52" s="1321"/>
      <c r="I52" s="1335"/>
      <c r="J52" s="1335"/>
      <c r="K52" s="1320"/>
      <c r="L52" s="1320"/>
      <c r="M52" s="1320"/>
      <c r="N52" s="1320"/>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3"/>
      <c r="B53" s="395"/>
      <c r="G53" s="1321"/>
      <c r="H53" s="1321"/>
      <c r="I53" s="1319"/>
      <c r="J53" s="1319"/>
      <c r="K53" s="1320"/>
      <c r="L53" s="1320"/>
      <c r="M53" s="1320"/>
      <c r="N53" s="1320"/>
      <c r="AM53" s="404"/>
      <c r="AN53" s="1316"/>
      <c r="AO53" s="1316"/>
      <c r="AP53" s="1316"/>
      <c r="AQ53" s="1316"/>
      <c r="AR53" s="1316"/>
      <c r="AS53" s="1316"/>
      <c r="AT53" s="1316"/>
      <c r="AU53" s="1316"/>
      <c r="AV53" s="1316"/>
      <c r="AW53" s="1316"/>
      <c r="AX53" s="1316"/>
      <c r="AY53" s="1316"/>
      <c r="AZ53" s="1316"/>
      <c r="BA53" s="1316"/>
      <c r="BB53" s="1316" t="s">
        <v>622</v>
      </c>
      <c r="BC53" s="1316"/>
      <c r="BD53" s="1316"/>
      <c r="BE53" s="1316"/>
      <c r="BF53" s="1316"/>
      <c r="BG53" s="1316"/>
      <c r="BH53" s="1316"/>
      <c r="BI53" s="1316"/>
      <c r="BJ53" s="1316"/>
      <c r="BK53" s="1316"/>
      <c r="BL53" s="1316"/>
      <c r="BM53" s="1316"/>
      <c r="BN53" s="1316"/>
      <c r="BO53" s="1316"/>
      <c r="BP53" s="1325"/>
      <c r="BQ53" s="1313"/>
      <c r="BR53" s="1313"/>
      <c r="BS53" s="1313"/>
      <c r="BT53" s="1313"/>
      <c r="BU53" s="1313"/>
      <c r="BV53" s="1313"/>
      <c r="BW53" s="1313"/>
      <c r="BX53" s="1313">
        <v>62.3</v>
      </c>
      <c r="BY53" s="1313"/>
      <c r="BZ53" s="1313"/>
      <c r="CA53" s="1313"/>
      <c r="CB53" s="1313"/>
      <c r="CC53" s="1313"/>
      <c r="CD53" s="1313"/>
      <c r="CE53" s="1313"/>
      <c r="CF53" s="1313">
        <v>63.1</v>
      </c>
      <c r="CG53" s="1313"/>
      <c r="CH53" s="1313"/>
      <c r="CI53" s="1313"/>
      <c r="CJ53" s="1313"/>
      <c r="CK53" s="1313"/>
      <c r="CL53" s="1313"/>
      <c r="CM53" s="1313"/>
      <c r="CN53" s="1313">
        <v>64.400000000000006</v>
      </c>
      <c r="CO53" s="1313"/>
      <c r="CP53" s="1313"/>
      <c r="CQ53" s="1313"/>
      <c r="CR53" s="1313"/>
      <c r="CS53" s="1313"/>
      <c r="CT53" s="1313"/>
      <c r="CU53" s="1313"/>
      <c r="CV53" s="1325"/>
      <c r="CW53" s="1313"/>
      <c r="CX53" s="1313"/>
      <c r="CY53" s="1313"/>
      <c r="CZ53" s="1313"/>
      <c r="DA53" s="1313"/>
      <c r="DB53" s="1313"/>
      <c r="DC53" s="1313"/>
    </row>
    <row r="54" spans="1:109" x14ac:dyDescent="0.15">
      <c r="A54" s="403"/>
      <c r="B54" s="395"/>
      <c r="G54" s="1321"/>
      <c r="H54" s="1321"/>
      <c r="I54" s="1319"/>
      <c r="J54" s="1319"/>
      <c r="K54" s="1320"/>
      <c r="L54" s="1320"/>
      <c r="M54" s="1320"/>
      <c r="N54" s="1320"/>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3"/>
      <c r="B55" s="395"/>
      <c r="G55" s="1319"/>
      <c r="H55" s="1319"/>
      <c r="I55" s="1319"/>
      <c r="J55" s="1319"/>
      <c r="K55" s="1320"/>
      <c r="L55" s="1320"/>
      <c r="M55" s="1320"/>
      <c r="N55" s="1320"/>
      <c r="AN55" s="1318" t="s">
        <v>623</v>
      </c>
      <c r="AO55" s="1318"/>
      <c r="AP55" s="1318"/>
      <c r="AQ55" s="1318"/>
      <c r="AR55" s="1318"/>
      <c r="AS55" s="1318"/>
      <c r="AT55" s="1318"/>
      <c r="AU55" s="1318"/>
      <c r="AV55" s="1318"/>
      <c r="AW55" s="1318"/>
      <c r="AX55" s="1318"/>
      <c r="AY55" s="1318"/>
      <c r="AZ55" s="1318"/>
      <c r="BA55" s="1318"/>
      <c r="BB55" s="1316" t="s">
        <v>621</v>
      </c>
      <c r="BC55" s="1316"/>
      <c r="BD55" s="1316"/>
      <c r="BE55" s="1316"/>
      <c r="BF55" s="1316"/>
      <c r="BG55" s="1316"/>
      <c r="BH55" s="1316"/>
      <c r="BI55" s="1316"/>
      <c r="BJ55" s="1316"/>
      <c r="BK55" s="1316"/>
      <c r="BL55" s="1316"/>
      <c r="BM55" s="1316"/>
      <c r="BN55" s="1316"/>
      <c r="BO55" s="1316"/>
      <c r="BP55" s="1325"/>
      <c r="BQ55" s="1313"/>
      <c r="BR55" s="1313"/>
      <c r="BS55" s="1313"/>
      <c r="BT55" s="1313"/>
      <c r="BU55" s="1313"/>
      <c r="BV55" s="1313"/>
      <c r="BW55" s="1313"/>
      <c r="BX55" s="1313">
        <v>32.5</v>
      </c>
      <c r="BY55" s="1313"/>
      <c r="BZ55" s="1313"/>
      <c r="CA55" s="1313"/>
      <c r="CB55" s="1313"/>
      <c r="CC55" s="1313"/>
      <c r="CD55" s="1313"/>
      <c r="CE55" s="1313"/>
      <c r="CF55" s="1313">
        <v>30.2</v>
      </c>
      <c r="CG55" s="1313"/>
      <c r="CH55" s="1313"/>
      <c r="CI55" s="1313"/>
      <c r="CJ55" s="1313"/>
      <c r="CK55" s="1313"/>
      <c r="CL55" s="1313"/>
      <c r="CM55" s="1313"/>
      <c r="CN55" s="1313">
        <v>25.4</v>
      </c>
      <c r="CO55" s="1313"/>
      <c r="CP55" s="1313"/>
      <c r="CQ55" s="1313"/>
      <c r="CR55" s="1313"/>
      <c r="CS55" s="1313"/>
      <c r="CT55" s="1313"/>
      <c r="CU55" s="1313"/>
      <c r="CV55" s="1325"/>
      <c r="CW55" s="1313"/>
      <c r="CX55" s="1313"/>
      <c r="CY55" s="1313"/>
      <c r="CZ55" s="1313"/>
      <c r="DA55" s="1313"/>
      <c r="DB55" s="1313"/>
      <c r="DC55" s="1313"/>
    </row>
    <row r="56" spans="1:109" x14ac:dyDescent="0.15">
      <c r="A56" s="403"/>
      <c r="B56" s="395"/>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x14ac:dyDescent="0.15">
      <c r="B57" s="407"/>
      <c r="G57" s="1319"/>
      <c r="H57" s="1319"/>
      <c r="I57" s="1314"/>
      <c r="J57" s="1314"/>
      <c r="K57" s="1320"/>
      <c r="L57" s="1320"/>
      <c r="M57" s="1320"/>
      <c r="N57" s="1320"/>
      <c r="AM57" s="388"/>
      <c r="AN57" s="1318"/>
      <c r="AO57" s="1318"/>
      <c r="AP57" s="1318"/>
      <c r="AQ57" s="1318"/>
      <c r="AR57" s="1318"/>
      <c r="AS57" s="1318"/>
      <c r="AT57" s="1318"/>
      <c r="AU57" s="1318"/>
      <c r="AV57" s="1318"/>
      <c r="AW57" s="1318"/>
      <c r="AX57" s="1318"/>
      <c r="AY57" s="1318"/>
      <c r="AZ57" s="1318"/>
      <c r="BA57" s="1318"/>
      <c r="BB57" s="1316" t="s">
        <v>622</v>
      </c>
      <c r="BC57" s="1316"/>
      <c r="BD57" s="1316"/>
      <c r="BE57" s="1316"/>
      <c r="BF57" s="1316"/>
      <c r="BG57" s="1316"/>
      <c r="BH57" s="1316"/>
      <c r="BI57" s="1316"/>
      <c r="BJ57" s="1316"/>
      <c r="BK57" s="1316"/>
      <c r="BL57" s="1316"/>
      <c r="BM57" s="1316"/>
      <c r="BN57" s="1316"/>
      <c r="BO57" s="1316"/>
      <c r="BP57" s="1325"/>
      <c r="BQ57" s="1313"/>
      <c r="BR57" s="1313"/>
      <c r="BS57" s="1313"/>
      <c r="BT57" s="1313"/>
      <c r="BU57" s="1313"/>
      <c r="BV57" s="1313"/>
      <c r="BW57" s="1313"/>
      <c r="BX57" s="1313">
        <v>57</v>
      </c>
      <c r="BY57" s="1313"/>
      <c r="BZ57" s="1313"/>
      <c r="CA57" s="1313"/>
      <c r="CB57" s="1313"/>
      <c r="CC57" s="1313"/>
      <c r="CD57" s="1313"/>
      <c r="CE57" s="1313"/>
      <c r="CF57" s="1313">
        <v>58.9</v>
      </c>
      <c r="CG57" s="1313"/>
      <c r="CH57" s="1313"/>
      <c r="CI57" s="1313"/>
      <c r="CJ57" s="1313"/>
      <c r="CK57" s="1313"/>
      <c r="CL57" s="1313"/>
      <c r="CM57" s="1313"/>
      <c r="CN57" s="1313">
        <v>59.9</v>
      </c>
      <c r="CO57" s="1313"/>
      <c r="CP57" s="1313"/>
      <c r="CQ57" s="1313"/>
      <c r="CR57" s="1313"/>
      <c r="CS57" s="1313"/>
      <c r="CT57" s="1313"/>
      <c r="CU57" s="1313"/>
      <c r="CV57" s="1325"/>
      <c r="CW57" s="1313"/>
      <c r="CX57" s="1313"/>
      <c r="CY57" s="1313"/>
      <c r="CZ57" s="1313"/>
      <c r="DA57" s="1313"/>
      <c r="DB57" s="1313"/>
      <c r="DC57" s="1313"/>
      <c r="DD57" s="408"/>
      <c r="DE57" s="407"/>
    </row>
    <row r="58" spans="1:109" s="403" customFormat="1" x14ac:dyDescent="0.15">
      <c r="A58" s="388"/>
      <c r="B58" s="407"/>
      <c r="G58" s="1319"/>
      <c r="H58" s="1319"/>
      <c r="I58" s="1314"/>
      <c r="J58" s="1314"/>
      <c r="K58" s="1320"/>
      <c r="L58" s="1320"/>
      <c r="M58" s="1320"/>
      <c r="N58" s="1320"/>
      <c r="AM58" s="388"/>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624</v>
      </c>
    </row>
    <row r="64" spans="1:109"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6" t="s">
        <v>625</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5"/>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5"/>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5"/>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5"/>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19"/>
      <c r="H72" s="1319"/>
      <c r="I72" s="1319"/>
      <c r="J72" s="1319"/>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566</v>
      </c>
      <c r="BQ72" s="1318"/>
      <c r="BR72" s="1318"/>
      <c r="BS72" s="1318"/>
      <c r="BT72" s="1318"/>
      <c r="BU72" s="1318"/>
      <c r="BV72" s="1318"/>
      <c r="BW72" s="1318"/>
      <c r="BX72" s="1318" t="s">
        <v>567</v>
      </c>
      <c r="BY72" s="1318"/>
      <c r="BZ72" s="1318"/>
      <c r="CA72" s="1318"/>
      <c r="CB72" s="1318"/>
      <c r="CC72" s="1318"/>
      <c r="CD72" s="1318"/>
      <c r="CE72" s="1318"/>
      <c r="CF72" s="1318" t="s">
        <v>568</v>
      </c>
      <c r="CG72" s="1318"/>
      <c r="CH72" s="1318"/>
      <c r="CI72" s="1318"/>
      <c r="CJ72" s="1318"/>
      <c r="CK72" s="1318"/>
      <c r="CL72" s="1318"/>
      <c r="CM72" s="1318"/>
      <c r="CN72" s="1318" t="s">
        <v>569</v>
      </c>
      <c r="CO72" s="1318"/>
      <c r="CP72" s="1318"/>
      <c r="CQ72" s="1318"/>
      <c r="CR72" s="1318"/>
      <c r="CS72" s="1318"/>
      <c r="CT72" s="1318"/>
      <c r="CU72" s="1318"/>
      <c r="CV72" s="1318" t="s">
        <v>570</v>
      </c>
      <c r="CW72" s="1318"/>
      <c r="CX72" s="1318"/>
      <c r="CY72" s="1318"/>
      <c r="CZ72" s="1318"/>
      <c r="DA72" s="1318"/>
      <c r="DB72" s="1318"/>
      <c r="DC72" s="1318"/>
    </row>
    <row r="73" spans="2:107" x14ac:dyDescent="0.15">
      <c r="B73" s="395"/>
      <c r="G73" s="1321"/>
      <c r="H73" s="1321"/>
      <c r="I73" s="1321"/>
      <c r="J73" s="1321"/>
      <c r="K73" s="1317"/>
      <c r="L73" s="1317"/>
      <c r="M73" s="1317"/>
      <c r="N73" s="1317"/>
      <c r="AM73" s="404"/>
      <c r="AN73" s="1316" t="s">
        <v>620</v>
      </c>
      <c r="AO73" s="1316"/>
      <c r="AP73" s="1316"/>
      <c r="AQ73" s="1316"/>
      <c r="AR73" s="1316"/>
      <c r="AS73" s="1316"/>
      <c r="AT73" s="1316"/>
      <c r="AU73" s="1316"/>
      <c r="AV73" s="1316"/>
      <c r="AW73" s="1316"/>
      <c r="AX73" s="1316"/>
      <c r="AY73" s="1316"/>
      <c r="AZ73" s="1316"/>
      <c r="BA73" s="1316"/>
      <c r="BB73" s="1316" t="s">
        <v>621</v>
      </c>
      <c r="BC73" s="1316"/>
      <c r="BD73" s="1316"/>
      <c r="BE73" s="1316"/>
      <c r="BF73" s="1316"/>
      <c r="BG73" s="1316"/>
      <c r="BH73" s="1316"/>
      <c r="BI73" s="1316"/>
      <c r="BJ73" s="1316"/>
      <c r="BK73" s="1316"/>
      <c r="BL73" s="1316"/>
      <c r="BM73" s="1316"/>
      <c r="BN73" s="1316"/>
      <c r="BO73" s="1316"/>
      <c r="BP73" s="1313">
        <v>93.9</v>
      </c>
      <c r="BQ73" s="1313"/>
      <c r="BR73" s="1313"/>
      <c r="BS73" s="1313"/>
      <c r="BT73" s="1313"/>
      <c r="BU73" s="1313"/>
      <c r="BV73" s="1313"/>
      <c r="BW73" s="1313"/>
      <c r="BX73" s="1313">
        <v>88.6</v>
      </c>
      <c r="BY73" s="1313"/>
      <c r="BZ73" s="1313"/>
      <c r="CA73" s="1313"/>
      <c r="CB73" s="1313"/>
      <c r="CC73" s="1313"/>
      <c r="CD73" s="1313"/>
      <c r="CE73" s="1313"/>
      <c r="CF73" s="1313">
        <v>74.7</v>
      </c>
      <c r="CG73" s="1313"/>
      <c r="CH73" s="1313"/>
      <c r="CI73" s="1313"/>
      <c r="CJ73" s="1313"/>
      <c r="CK73" s="1313"/>
      <c r="CL73" s="1313"/>
      <c r="CM73" s="1313"/>
      <c r="CN73" s="1313">
        <v>64.7</v>
      </c>
      <c r="CO73" s="1313"/>
      <c r="CP73" s="1313"/>
      <c r="CQ73" s="1313"/>
      <c r="CR73" s="1313"/>
      <c r="CS73" s="1313"/>
      <c r="CT73" s="1313"/>
      <c r="CU73" s="1313"/>
      <c r="CV73" s="1313">
        <v>51.8</v>
      </c>
      <c r="CW73" s="1313"/>
      <c r="CX73" s="1313"/>
      <c r="CY73" s="1313"/>
      <c r="CZ73" s="1313"/>
      <c r="DA73" s="1313"/>
      <c r="DB73" s="1313"/>
      <c r="DC73" s="1313"/>
    </row>
    <row r="74" spans="2:107" x14ac:dyDescent="0.15">
      <c r="B74" s="395"/>
      <c r="G74" s="1321"/>
      <c r="H74" s="1321"/>
      <c r="I74" s="1321"/>
      <c r="J74" s="1321"/>
      <c r="K74" s="1317"/>
      <c r="L74" s="1317"/>
      <c r="M74" s="1317"/>
      <c r="N74" s="1317"/>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5"/>
      <c r="G75" s="1321"/>
      <c r="H75" s="1321"/>
      <c r="I75" s="1319"/>
      <c r="J75" s="1319"/>
      <c r="K75" s="1320"/>
      <c r="L75" s="1320"/>
      <c r="M75" s="1320"/>
      <c r="N75" s="1320"/>
      <c r="AM75" s="404"/>
      <c r="AN75" s="1316"/>
      <c r="AO75" s="1316"/>
      <c r="AP75" s="1316"/>
      <c r="AQ75" s="1316"/>
      <c r="AR75" s="1316"/>
      <c r="AS75" s="1316"/>
      <c r="AT75" s="1316"/>
      <c r="AU75" s="1316"/>
      <c r="AV75" s="1316"/>
      <c r="AW75" s="1316"/>
      <c r="AX75" s="1316"/>
      <c r="AY75" s="1316"/>
      <c r="AZ75" s="1316"/>
      <c r="BA75" s="1316"/>
      <c r="BB75" s="1316" t="s">
        <v>626</v>
      </c>
      <c r="BC75" s="1316"/>
      <c r="BD75" s="1316"/>
      <c r="BE75" s="1316"/>
      <c r="BF75" s="1316"/>
      <c r="BG75" s="1316"/>
      <c r="BH75" s="1316"/>
      <c r="BI75" s="1316"/>
      <c r="BJ75" s="1316"/>
      <c r="BK75" s="1316"/>
      <c r="BL75" s="1316"/>
      <c r="BM75" s="1316"/>
      <c r="BN75" s="1316"/>
      <c r="BO75" s="1316"/>
      <c r="BP75" s="1313">
        <v>10.6</v>
      </c>
      <c r="BQ75" s="1313"/>
      <c r="BR75" s="1313"/>
      <c r="BS75" s="1313"/>
      <c r="BT75" s="1313"/>
      <c r="BU75" s="1313"/>
      <c r="BV75" s="1313"/>
      <c r="BW75" s="1313"/>
      <c r="BX75" s="1313">
        <v>11.1</v>
      </c>
      <c r="BY75" s="1313"/>
      <c r="BZ75" s="1313"/>
      <c r="CA75" s="1313"/>
      <c r="CB75" s="1313"/>
      <c r="CC75" s="1313"/>
      <c r="CD75" s="1313"/>
      <c r="CE75" s="1313"/>
      <c r="CF75" s="1313">
        <v>11.2</v>
      </c>
      <c r="CG75" s="1313"/>
      <c r="CH75" s="1313"/>
      <c r="CI75" s="1313"/>
      <c r="CJ75" s="1313"/>
      <c r="CK75" s="1313"/>
      <c r="CL75" s="1313"/>
      <c r="CM75" s="1313"/>
      <c r="CN75" s="1313">
        <v>11.2</v>
      </c>
      <c r="CO75" s="1313"/>
      <c r="CP75" s="1313"/>
      <c r="CQ75" s="1313"/>
      <c r="CR75" s="1313"/>
      <c r="CS75" s="1313"/>
      <c r="CT75" s="1313"/>
      <c r="CU75" s="1313"/>
      <c r="CV75" s="1313">
        <v>10.9</v>
      </c>
      <c r="CW75" s="1313"/>
      <c r="CX75" s="1313"/>
      <c r="CY75" s="1313"/>
      <c r="CZ75" s="1313"/>
      <c r="DA75" s="1313"/>
      <c r="DB75" s="1313"/>
      <c r="DC75" s="1313"/>
    </row>
    <row r="76" spans="2:107" x14ac:dyDescent="0.15">
      <c r="B76" s="395"/>
      <c r="G76" s="1321"/>
      <c r="H76" s="1321"/>
      <c r="I76" s="1319"/>
      <c r="J76" s="1319"/>
      <c r="K76" s="1320"/>
      <c r="L76" s="1320"/>
      <c r="M76" s="1320"/>
      <c r="N76" s="1320"/>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5"/>
      <c r="G77" s="1319"/>
      <c r="H77" s="1319"/>
      <c r="I77" s="1319"/>
      <c r="J77" s="1319"/>
      <c r="K77" s="1317"/>
      <c r="L77" s="1317"/>
      <c r="M77" s="1317"/>
      <c r="N77" s="1317"/>
      <c r="AN77" s="1318" t="s">
        <v>623</v>
      </c>
      <c r="AO77" s="1318"/>
      <c r="AP77" s="1318"/>
      <c r="AQ77" s="1318"/>
      <c r="AR77" s="1318"/>
      <c r="AS77" s="1318"/>
      <c r="AT77" s="1318"/>
      <c r="AU77" s="1318"/>
      <c r="AV77" s="1318"/>
      <c r="AW77" s="1318"/>
      <c r="AX77" s="1318"/>
      <c r="AY77" s="1318"/>
      <c r="AZ77" s="1318"/>
      <c r="BA77" s="1318"/>
      <c r="BB77" s="1316" t="s">
        <v>621</v>
      </c>
      <c r="BC77" s="1316"/>
      <c r="BD77" s="1316"/>
      <c r="BE77" s="1316"/>
      <c r="BF77" s="1316"/>
      <c r="BG77" s="1316"/>
      <c r="BH77" s="1316"/>
      <c r="BI77" s="1316"/>
      <c r="BJ77" s="1316"/>
      <c r="BK77" s="1316"/>
      <c r="BL77" s="1316"/>
      <c r="BM77" s="1316"/>
      <c r="BN77" s="1316"/>
      <c r="BO77" s="1316"/>
      <c r="BP77" s="1313">
        <v>39</v>
      </c>
      <c r="BQ77" s="1313"/>
      <c r="BR77" s="1313"/>
      <c r="BS77" s="1313"/>
      <c r="BT77" s="1313"/>
      <c r="BU77" s="1313"/>
      <c r="BV77" s="1313"/>
      <c r="BW77" s="1313"/>
      <c r="BX77" s="1313">
        <v>32.5</v>
      </c>
      <c r="BY77" s="1313"/>
      <c r="BZ77" s="1313"/>
      <c r="CA77" s="1313"/>
      <c r="CB77" s="1313"/>
      <c r="CC77" s="1313"/>
      <c r="CD77" s="1313"/>
      <c r="CE77" s="1313"/>
      <c r="CF77" s="1313">
        <v>30.2</v>
      </c>
      <c r="CG77" s="1313"/>
      <c r="CH77" s="1313"/>
      <c r="CI77" s="1313"/>
      <c r="CJ77" s="1313"/>
      <c r="CK77" s="1313"/>
      <c r="CL77" s="1313"/>
      <c r="CM77" s="1313"/>
      <c r="CN77" s="1313">
        <v>25.4</v>
      </c>
      <c r="CO77" s="1313"/>
      <c r="CP77" s="1313"/>
      <c r="CQ77" s="1313"/>
      <c r="CR77" s="1313"/>
      <c r="CS77" s="1313"/>
      <c r="CT77" s="1313"/>
      <c r="CU77" s="1313"/>
      <c r="CV77" s="1313">
        <v>22.9</v>
      </c>
      <c r="CW77" s="1313"/>
      <c r="CX77" s="1313"/>
      <c r="CY77" s="1313"/>
      <c r="CZ77" s="1313"/>
      <c r="DA77" s="1313"/>
      <c r="DB77" s="1313"/>
      <c r="DC77" s="1313"/>
    </row>
    <row r="78" spans="2:107" x14ac:dyDescent="0.15">
      <c r="B78" s="395"/>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5"/>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626</v>
      </c>
      <c r="BC79" s="1316"/>
      <c r="BD79" s="1316"/>
      <c r="BE79" s="1316"/>
      <c r="BF79" s="1316"/>
      <c r="BG79" s="1316"/>
      <c r="BH79" s="1316"/>
      <c r="BI79" s="1316"/>
      <c r="BJ79" s="1316"/>
      <c r="BK79" s="1316"/>
      <c r="BL79" s="1316"/>
      <c r="BM79" s="1316"/>
      <c r="BN79" s="1316"/>
      <c r="BO79" s="1316"/>
      <c r="BP79" s="1313">
        <v>9</v>
      </c>
      <c r="BQ79" s="1313"/>
      <c r="BR79" s="1313"/>
      <c r="BS79" s="1313"/>
      <c r="BT79" s="1313"/>
      <c r="BU79" s="1313"/>
      <c r="BV79" s="1313"/>
      <c r="BW79" s="1313"/>
      <c r="BX79" s="1313">
        <v>8.1999999999999993</v>
      </c>
      <c r="BY79" s="1313"/>
      <c r="BZ79" s="1313"/>
      <c r="CA79" s="1313"/>
      <c r="CB79" s="1313"/>
      <c r="CC79" s="1313"/>
      <c r="CD79" s="1313"/>
      <c r="CE79" s="1313"/>
      <c r="CF79" s="1313">
        <v>8</v>
      </c>
      <c r="CG79" s="1313"/>
      <c r="CH79" s="1313"/>
      <c r="CI79" s="1313"/>
      <c r="CJ79" s="1313"/>
      <c r="CK79" s="1313"/>
      <c r="CL79" s="1313"/>
      <c r="CM79" s="1313"/>
      <c r="CN79" s="1313">
        <v>7.8</v>
      </c>
      <c r="CO79" s="1313"/>
      <c r="CP79" s="1313"/>
      <c r="CQ79" s="1313"/>
      <c r="CR79" s="1313"/>
      <c r="CS79" s="1313"/>
      <c r="CT79" s="1313"/>
      <c r="CU79" s="1313"/>
      <c r="CV79" s="1313">
        <v>7.7</v>
      </c>
      <c r="CW79" s="1313"/>
      <c r="CX79" s="1313"/>
      <c r="CY79" s="1313"/>
      <c r="CZ79" s="1313"/>
      <c r="DA79" s="1313"/>
      <c r="DB79" s="1313"/>
      <c r="DC79" s="1313"/>
    </row>
    <row r="80" spans="2:107" x14ac:dyDescent="0.15">
      <c r="B80" s="395"/>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aBv12sO0CBFam6Fmmk3mDMDeeQY0P1XjUurG/EC0MmQi9hycM+WUI5UQJUwaFKnfcJxkoynusG1O8n5iSpxVA==" saltValue="0CuVMEigvVOW6aIvUwc3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58E42-2E7E-4938-B562-32C0C536C848}">
  <sheetPr>
    <pageSetUpPr fitToPage="1"/>
  </sheetPr>
  <dimension ref="A1:DR125"/>
  <sheetViews>
    <sheetView showGridLines="0" topLeftCell="A61"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SZkOiO68EnrWsDOe0ArlzWDGD/VSkZo7BSniOGRNdEnl69Eb1OTOj3R5eqnvKl6v6AHD1Ed6e4GoKJS+SZ4XKg==" saltValue="lE32fMxKhLbzWTqvCaWfo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DAB8-EED9-4DF2-9FD3-F58C98B72619}">
  <sheetPr>
    <pageSetUpPr fitToPage="1"/>
  </sheetPr>
  <dimension ref="A1:DR125"/>
  <sheetViews>
    <sheetView showGridLines="0" topLeftCell="A82" zoomScale="85" zoomScaleNormal="85"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LV4wH1dtzg2PXavZxCo09ZTAVwE2DWJeNGf+Ae4JqPFaS7CCHB7z0uhDSF6lzVoumelLLmMgtRKHAbnosJciA==" saltValue="yzqpUTnjE215aAVD1FTXr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71537</v>
      </c>
      <c r="E3" s="162"/>
      <c r="F3" s="163">
        <v>92247</v>
      </c>
      <c r="G3" s="164"/>
      <c r="H3" s="165"/>
    </row>
    <row r="4" spans="1:8" x14ac:dyDescent="0.15">
      <c r="A4" s="166"/>
      <c r="B4" s="167"/>
      <c r="C4" s="168"/>
      <c r="D4" s="169">
        <v>40154</v>
      </c>
      <c r="E4" s="170"/>
      <c r="F4" s="171">
        <v>37204</v>
      </c>
      <c r="G4" s="172"/>
      <c r="H4" s="173"/>
    </row>
    <row r="5" spans="1:8" x14ac:dyDescent="0.15">
      <c r="A5" s="154" t="s">
        <v>558</v>
      </c>
      <c r="B5" s="159"/>
      <c r="C5" s="160"/>
      <c r="D5" s="161">
        <v>60756</v>
      </c>
      <c r="E5" s="162"/>
      <c r="F5" s="163">
        <v>67319</v>
      </c>
      <c r="G5" s="164"/>
      <c r="H5" s="165"/>
    </row>
    <row r="6" spans="1:8" x14ac:dyDescent="0.15">
      <c r="A6" s="166"/>
      <c r="B6" s="167"/>
      <c r="C6" s="168"/>
      <c r="D6" s="169">
        <v>41679</v>
      </c>
      <c r="E6" s="170"/>
      <c r="F6" s="171">
        <v>38101</v>
      </c>
      <c r="G6" s="172"/>
      <c r="H6" s="173"/>
    </row>
    <row r="7" spans="1:8" x14ac:dyDescent="0.15">
      <c r="A7" s="154" t="s">
        <v>559</v>
      </c>
      <c r="B7" s="159"/>
      <c r="C7" s="160"/>
      <c r="D7" s="161">
        <v>50678</v>
      </c>
      <c r="E7" s="162"/>
      <c r="F7" s="163">
        <v>70615</v>
      </c>
      <c r="G7" s="164"/>
      <c r="H7" s="165"/>
    </row>
    <row r="8" spans="1:8" x14ac:dyDescent="0.15">
      <c r="A8" s="166"/>
      <c r="B8" s="167"/>
      <c r="C8" s="168"/>
      <c r="D8" s="169">
        <v>35239</v>
      </c>
      <c r="E8" s="170"/>
      <c r="F8" s="171">
        <v>37382</v>
      </c>
      <c r="G8" s="172"/>
      <c r="H8" s="173"/>
    </row>
    <row r="9" spans="1:8" x14ac:dyDescent="0.15">
      <c r="A9" s="154" t="s">
        <v>560</v>
      </c>
      <c r="B9" s="159"/>
      <c r="C9" s="160"/>
      <c r="D9" s="161">
        <v>53087</v>
      </c>
      <c r="E9" s="162"/>
      <c r="F9" s="163">
        <v>69185</v>
      </c>
      <c r="G9" s="164"/>
      <c r="H9" s="165"/>
    </row>
    <row r="10" spans="1:8" x14ac:dyDescent="0.15">
      <c r="A10" s="166"/>
      <c r="B10" s="167"/>
      <c r="C10" s="168"/>
      <c r="D10" s="169">
        <v>35483</v>
      </c>
      <c r="E10" s="170"/>
      <c r="F10" s="171">
        <v>38519</v>
      </c>
      <c r="G10" s="172"/>
      <c r="H10" s="173"/>
    </row>
    <row r="11" spans="1:8" x14ac:dyDescent="0.15">
      <c r="A11" s="154" t="s">
        <v>561</v>
      </c>
      <c r="B11" s="159"/>
      <c r="C11" s="160"/>
      <c r="D11" s="161">
        <v>67327</v>
      </c>
      <c r="E11" s="162"/>
      <c r="F11" s="163">
        <v>70166</v>
      </c>
      <c r="G11" s="164"/>
      <c r="H11" s="165"/>
    </row>
    <row r="12" spans="1:8" x14ac:dyDescent="0.15">
      <c r="A12" s="166"/>
      <c r="B12" s="167"/>
      <c r="C12" s="174"/>
      <c r="D12" s="169">
        <v>35004</v>
      </c>
      <c r="E12" s="170"/>
      <c r="F12" s="171">
        <v>36115</v>
      </c>
      <c r="G12" s="172"/>
      <c r="H12" s="173"/>
    </row>
    <row r="13" spans="1:8" x14ac:dyDescent="0.15">
      <c r="A13" s="154"/>
      <c r="B13" s="159"/>
      <c r="C13" s="175"/>
      <c r="D13" s="176">
        <v>60677</v>
      </c>
      <c r="E13" s="177"/>
      <c r="F13" s="178">
        <v>73906</v>
      </c>
      <c r="G13" s="179"/>
      <c r="H13" s="165"/>
    </row>
    <row r="14" spans="1:8" x14ac:dyDescent="0.15">
      <c r="A14" s="166"/>
      <c r="B14" s="167"/>
      <c r="C14" s="168"/>
      <c r="D14" s="169">
        <v>37512</v>
      </c>
      <c r="E14" s="170"/>
      <c r="F14" s="171">
        <v>37464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3.07</v>
      </c>
      <c r="C19" s="180">
        <f>ROUND(VALUE(SUBSTITUTE(実質収支比率等に係る経年分析!G$48,"▲","-")),2)</f>
        <v>4.34</v>
      </c>
      <c r="D19" s="180">
        <f>ROUND(VALUE(SUBSTITUTE(実質収支比率等に係る経年分析!H$48,"▲","-")),2)</f>
        <v>3.87</v>
      </c>
      <c r="E19" s="180">
        <f>ROUND(VALUE(SUBSTITUTE(実質収支比率等に係る経年分析!I$48,"▲","-")),2)</f>
        <v>2.2599999999999998</v>
      </c>
      <c r="F19" s="180">
        <f>ROUND(VALUE(SUBSTITUTE(実質収支比率等に係る経年分析!J$48,"▲","-")),2)</f>
        <v>1.88</v>
      </c>
    </row>
    <row r="20" spans="1:11" x14ac:dyDescent="0.15">
      <c r="A20" s="180" t="s">
        <v>54</v>
      </c>
      <c r="B20" s="180">
        <f>ROUND(VALUE(SUBSTITUTE(実質収支比率等に係る経年分析!F$47,"▲","-")),2)</f>
        <v>9.56</v>
      </c>
      <c r="C20" s="180">
        <f>ROUND(VALUE(SUBSTITUTE(実質収支比率等に係る経年分析!G$47,"▲","-")),2)</f>
        <v>9.7899999999999991</v>
      </c>
      <c r="D20" s="180">
        <f>ROUND(VALUE(SUBSTITUTE(実質収支比率等に係る経年分析!H$47,"▲","-")),2)</f>
        <v>11.43</v>
      </c>
      <c r="E20" s="180">
        <f>ROUND(VALUE(SUBSTITUTE(実質収支比率等に係る経年分析!I$47,"▲","-")),2)</f>
        <v>12.2</v>
      </c>
      <c r="F20" s="180">
        <f>ROUND(VALUE(SUBSTITUTE(実質収支比率等に係る経年分析!J$47,"▲","-")),2)</f>
        <v>13.63</v>
      </c>
    </row>
    <row r="21" spans="1:11" x14ac:dyDescent="0.15">
      <c r="A21" s="180" t="s">
        <v>55</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1.01</v>
      </c>
      <c r="D21" s="180">
        <f>IF(ISNUMBER(VALUE(SUBSTITUTE(実質収支比率等に係る経年分析!H$49,"▲","-"))),ROUND(VALUE(SUBSTITUTE(実質収支比率等に係る経年分析!H$49,"▲","-")),2),NA())</f>
        <v>-0.66</v>
      </c>
      <c r="E21" s="180">
        <f>IF(ISNUMBER(VALUE(SUBSTITUTE(実質収支比率等に係る経年分析!I$49,"▲","-"))),ROUND(VALUE(SUBSTITUTE(実質収支比率等に係る経年分析!I$49,"▲","-")),2),NA())</f>
        <v>-1.99</v>
      </c>
      <c r="F21" s="180">
        <f>IF(ISNUMBER(VALUE(SUBSTITUTE(実質収支比率等に係る経年分析!J$49,"▲","-"))),ROUND(VALUE(SUBSTITUTE(実質収支比率等に係る経年分析!J$49,"▲","-")),2),NA())</f>
        <v>2.27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1.1100000000000001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15">
      <c r="A31" s="181" t="str">
        <f>IF(連結実質赤字比率に係る赤字・黒字の構成分析!C$39="",NA(),連結実質赤字比率に係る赤字・黒字の構成分析!C$39)</f>
        <v>宅地造成事業特別会計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x14ac:dyDescent="0.15">
      <c r="A32" s="181" t="str">
        <f>IF(連結実質赤字比率に係る赤字・黒字の構成分析!C$38="",NA(),連結実質赤字比率に係る赤字・黒字の構成分析!C$38)</f>
        <v>介護保険事業特別会計（保険事業勘定）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4.5599999999999996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4.8099999999999996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24.52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5168</v>
      </c>
      <c r="E42" s="182"/>
      <c r="F42" s="182"/>
      <c r="G42" s="182">
        <f>'実質公債費比率（分子）の構造'!L$52</f>
        <v>5456</v>
      </c>
      <c r="H42" s="182"/>
      <c r="I42" s="182"/>
      <c r="J42" s="182">
        <f>'実質公債費比率（分子）の構造'!M$52</f>
        <v>5355</v>
      </c>
      <c r="K42" s="182"/>
      <c r="L42" s="182"/>
      <c r="M42" s="182">
        <f>'実質公債費比率（分子）の構造'!N$52</f>
        <v>5418</v>
      </c>
      <c r="N42" s="182"/>
      <c r="O42" s="182"/>
      <c r="P42" s="182">
        <f>'実質公債費比率（分子）の構造'!O$52</f>
        <v>4974</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14</v>
      </c>
      <c r="C44" s="182"/>
      <c r="D44" s="182"/>
      <c r="E44" s="182">
        <f>'実質公債費比率（分子）の構造'!L$50</f>
        <v>14</v>
      </c>
      <c r="F44" s="182"/>
      <c r="G44" s="182"/>
      <c r="H44" s="182">
        <f>'実質公債費比率（分子）の構造'!M$50</f>
        <v>19</v>
      </c>
      <c r="I44" s="182"/>
      <c r="J44" s="182"/>
      <c r="K44" s="182">
        <f>'実質公債費比率（分子）の構造'!N$50</f>
        <v>16</v>
      </c>
      <c r="L44" s="182"/>
      <c r="M44" s="182"/>
      <c r="N44" s="182">
        <f>'実質公債費比率（分子）の構造'!O$50</f>
        <v>12</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1748</v>
      </c>
      <c r="C46" s="182"/>
      <c r="D46" s="182"/>
      <c r="E46" s="182">
        <f>'実質公債費比率（分子）の構造'!L$48</f>
        <v>1701</v>
      </c>
      <c r="F46" s="182"/>
      <c r="G46" s="182"/>
      <c r="H46" s="182">
        <f>'実質公債費比率（分子）の構造'!M$48</f>
        <v>1649</v>
      </c>
      <c r="I46" s="182"/>
      <c r="J46" s="182"/>
      <c r="K46" s="182">
        <f>'実質公債費比率（分子）の構造'!N$48</f>
        <v>1694</v>
      </c>
      <c r="L46" s="182"/>
      <c r="M46" s="182"/>
      <c r="N46" s="182">
        <f>'実質公債費比率（分子）の構造'!O$48</f>
        <v>1706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5519</v>
      </c>
      <c r="C49" s="182"/>
      <c r="D49" s="182"/>
      <c r="E49" s="182">
        <f>'実質公債費比率（分子）の構造'!L$45</f>
        <v>5900</v>
      </c>
      <c r="F49" s="182"/>
      <c r="G49" s="182"/>
      <c r="H49" s="182">
        <f>'実質公債費比率（分子）の構造'!M$45</f>
        <v>5775</v>
      </c>
      <c r="I49" s="182"/>
      <c r="J49" s="182"/>
      <c r="K49" s="182">
        <f>'実質公債費比率（分子）の構造'!N$45</f>
        <v>5764</v>
      </c>
      <c r="L49" s="182"/>
      <c r="M49" s="182"/>
      <c r="N49" s="182">
        <f>'実質公債費比率（分子）の構造'!O$45</f>
        <v>5217</v>
      </c>
      <c r="O49" s="182"/>
      <c r="P49" s="182"/>
    </row>
    <row r="50" spans="1:16" x14ac:dyDescent="0.15">
      <c r="A50" s="182" t="s">
        <v>70</v>
      </c>
      <c r="B50" s="182" t="e">
        <f>NA()</f>
        <v>#N/A</v>
      </c>
      <c r="C50" s="182">
        <f>IF(ISNUMBER('実質公債費比率（分子）の構造'!K$53),'実質公債費比率（分子）の構造'!K$53,NA())</f>
        <v>2113</v>
      </c>
      <c r="D50" s="182" t="e">
        <f>NA()</f>
        <v>#N/A</v>
      </c>
      <c r="E50" s="182" t="e">
        <f>NA()</f>
        <v>#N/A</v>
      </c>
      <c r="F50" s="182">
        <f>IF(ISNUMBER('実質公債費比率（分子）の構造'!L$53),'実質公債費比率（分子）の構造'!L$53,NA())</f>
        <v>2159</v>
      </c>
      <c r="G50" s="182" t="e">
        <f>NA()</f>
        <v>#N/A</v>
      </c>
      <c r="H50" s="182" t="e">
        <f>NA()</f>
        <v>#N/A</v>
      </c>
      <c r="I50" s="182">
        <f>IF(ISNUMBER('実質公債費比率（分子）の構造'!M$53),'実質公債費比率（分子）の構造'!M$53,NA())</f>
        <v>2088</v>
      </c>
      <c r="J50" s="182" t="e">
        <f>NA()</f>
        <v>#N/A</v>
      </c>
      <c r="K50" s="182" t="e">
        <f>NA()</f>
        <v>#N/A</v>
      </c>
      <c r="L50" s="182">
        <f>IF(ISNUMBER('実質公債費比率（分子）の構造'!N$53),'実質公債費比率（分子）の構造'!N$53,NA())</f>
        <v>2056</v>
      </c>
      <c r="M50" s="182" t="e">
        <f>NA()</f>
        <v>#N/A</v>
      </c>
      <c r="N50" s="182" t="e">
        <f>NA()</f>
        <v>#N/A</v>
      </c>
      <c r="O50" s="182">
        <f>IF(ISNUMBER('実質公債費比率（分子）の構造'!O$53),'実質公債費比率（分子）の構造'!O$53,NA())</f>
        <v>1961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53372</v>
      </c>
      <c r="E56" s="181"/>
      <c r="F56" s="181"/>
      <c r="G56" s="181">
        <f>'将来負担比率（分子）の構造'!J$52</f>
        <v>52669</v>
      </c>
      <c r="H56" s="181"/>
      <c r="I56" s="181"/>
      <c r="J56" s="181">
        <f>'将来負担比率（分子）の構造'!K$52</f>
        <v>51806</v>
      </c>
      <c r="K56" s="181"/>
      <c r="L56" s="181"/>
      <c r="M56" s="181">
        <f>'将来負担比率（分子）の構造'!L$52</f>
        <v>51467</v>
      </c>
      <c r="N56" s="181"/>
      <c r="O56" s="181"/>
      <c r="P56" s="181">
        <f>'将来負担比率（分子）の構造'!M$52</f>
        <v>51117</v>
      </c>
    </row>
    <row r="57" spans="1:16" x14ac:dyDescent="0.15">
      <c r="A57" s="181" t="s">
        <v>41</v>
      </c>
      <c r="B57" s="181"/>
      <c r="C57" s="181"/>
      <c r="D57" s="181">
        <f>'将来負担比率（分子）の構造'!I$51</f>
        <v>3217</v>
      </c>
      <c r="E57" s="181"/>
      <c r="F57" s="181"/>
      <c r="G57" s="181">
        <f>'将来負担比率（分子）の構造'!J$51</f>
        <v>3244</v>
      </c>
      <c r="H57" s="181"/>
      <c r="I57" s="181"/>
      <c r="J57" s="181">
        <f>'将来負担比率（分子）の構造'!K$51</f>
        <v>3688</v>
      </c>
      <c r="K57" s="181"/>
      <c r="L57" s="181"/>
      <c r="M57" s="181">
        <f>'将来負担比率（分子）の構造'!L$51</f>
        <v>4028</v>
      </c>
      <c r="N57" s="181"/>
      <c r="O57" s="181"/>
      <c r="P57" s="181">
        <f>'将来負担比率（分子）の構造'!M$51</f>
        <v>4045</v>
      </c>
    </row>
    <row r="58" spans="1:16" x14ac:dyDescent="0.15">
      <c r="A58" s="181" t="s">
        <v>40</v>
      </c>
      <c r="B58" s="181"/>
      <c r="C58" s="181"/>
      <c r="D58" s="181">
        <f>'将来負担比率（分子）の構造'!I$50</f>
        <v>8603</v>
      </c>
      <c r="E58" s="181"/>
      <c r="F58" s="181"/>
      <c r="G58" s="181">
        <f>'将来負担比率（分子）の構造'!J$50</f>
        <v>8574</v>
      </c>
      <c r="H58" s="181"/>
      <c r="I58" s="181"/>
      <c r="J58" s="181">
        <f>'将来負担比率（分子）の構造'!K$50</f>
        <v>9051</v>
      </c>
      <c r="K58" s="181"/>
      <c r="L58" s="181"/>
      <c r="M58" s="181">
        <f>'将来負担比率（分子）の構造'!L$50</f>
        <v>9481</v>
      </c>
      <c r="N58" s="181"/>
      <c r="O58" s="181"/>
      <c r="P58" s="181">
        <f>'将来負担比率（分子）の構造'!M$50</f>
        <v>10012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6468</v>
      </c>
      <c r="C62" s="181"/>
      <c r="D62" s="181"/>
      <c r="E62" s="181">
        <f>'将来負担比率（分子）の構造'!J$45</f>
        <v>6461</v>
      </c>
      <c r="F62" s="181"/>
      <c r="G62" s="181"/>
      <c r="H62" s="181">
        <f>'将来負担比率（分子）の構造'!K$45</f>
        <v>6401</v>
      </c>
      <c r="I62" s="181"/>
      <c r="J62" s="181"/>
      <c r="K62" s="181">
        <f>'将来負担比率（分子）の構造'!L$45</f>
        <v>6337</v>
      </c>
      <c r="L62" s="181"/>
      <c r="M62" s="181"/>
      <c r="N62" s="181">
        <f>'将来負担比率（分子）の構造'!M$45</f>
        <v>5907</v>
      </c>
      <c r="O62" s="181"/>
      <c r="P62" s="181"/>
    </row>
    <row r="63" spans="1:16" x14ac:dyDescent="0.15">
      <c r="A63" s="181" t="s">
        <v>33</v>
      </c>
      <c r="B63" s="181">
        <f>'将来負担比率（分子）の構造'!I$44</f>
        <v>38</v>
      </c>
      <c r="C63" s="181"/>
      <c r="D63" s="181"/>
      <c r="E63" s="181">
        <f>'将来負担比率（分子）の構造'!J$44</f>
        <v>26</v>
      </c>
      <c r="F63" s="181"/>
      <c r="G63" s="181"/>
      <c r="H63" s="181">
        <f>'将来負担比率（分子）の構造'!K$44</f>
        <v>16</v>
      </c>
      <c r="I63" s="181"/>
      <c r="J63" s="181"/>
      <c r="K63" s="181">
        <f>'将来負担比率（分子）の構造'!L$44</f>
        <v>7</v>
      </c>
      <c r="L63" s="181"/>
      <c r="M63" s="181"/>
      <c r="N63" s="181">
        <f>'将来負担比率（分子）の構造'!M$44</f>
        <v>3</v>
      </c>
      <c r="O63" s="181"/>
      <c r="P63" s="181"/>
    </row>
    <row r="64" spans="1:16" x14ac:dyDescent="0.15">
      <c r="A64" s="181" t="s">
        <v>32</v>
      </c>
      <c r="B64" s="181">
        <f>'将来負担比率（分子）の構造'!I$43</f>
        <v>22681</v>
      </c>
      <c r="C64" s="181"/>
      <c r="D64" s="181"/>
      <c r="E64" s="181">
        <f>'将来負担比率（分子）の構造'!J$43</f>
        <v>22072</v>
      </c>
      <c r="F64" s="181"/>
      <c r="G64" s="181"/>
      <c r="H64" s="181">
        <f>'将来負担比率（分子）の構造'!K$43</f>
        <v>20946</v>
      </c>
      <c r="I64" s="181"/>
      <c r="J64" s="181"/>
      <c r="K64" s="181">
        <f>'将来負担比率（分子）の構造'!L$43</f>
        <v>20321</v>
      </c>
      <c r="L64" s="181"/>
      <c r="M64" s="181"/>
      <c r="N64" s="181">
        <f>'将来負担比率（分子）の構造'!M$43</f>
        <v>19355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53899</v>
      </c>
      <c r="C66" s="181"/>
      <c r="D66" s="181"/>
      <c r="E66" s="181">
        <f>'将来負担比率（分子）の構造'!J$41</f>
        <v>52720</v>
      </c>
      <c r="F66" s="181"/>
      <c r="G66" s="181"/>
      <c r="H66" s="181">
        <f>'将来負担比率（分子）の構造'!K$41</f>
        <v>51104</v>
      </c>
      <c r="I66" s="181"/>
      <c r="J66" s="181"/>
      <c r="K66" s="181">
        <f>'将来負担比率（分子）の構造'!L$41</f>
        <v>50294</v>
      </c>
      <c r="L66" s="181"/>
      <c r="M66" s="181"/>
      <c r="N66" s="181">
        <f>'将来負担比率（分子）の構造'!M$41</f>
        <v>49487</v>
      </c>
      <c r="O66" s="181"/>
      <c r="P66" s="181"/>
    </row>
    <row r="67" spans="1:16" x14ac:dyDescent="0.15">
      <c r="A67" s="181" t="s">
        <v>74</v>
      </c>
      <c r="B67" s="181" t="e">
        <f>NA()</f>
        <v>#N/A</v>
      </c>
      <c r="C67" s="181">
        <f>IF(ISNUMBER('将来負担比率（分子）の構造'!I$53), IF('将来負担比率（分子）の構造'!I$53 &lt; 0, 0, '将来負担比率（分子）の構造'!I$53), NA())</f>
        <v>17895</v>
      </c>
      <c r="D67" s="181" t="e">
        <f>NA()</f>
        <v>#N/A</v>
      </c>
      <c r="E67" s="181" t="e">
        <f>NA()</f>
        <v>#N/A</v>
      </c>
      <c r="F67" s="181">
        <f>IF(ISNUMBER('将来負担比率（分子）の構造'!J$53), IF('将来負担比率（分子）の構造'!J$53 &lt; 0, 0, '将来負担比率（分子）の構造'!J$53), NA())</f>
        <v>16793</v>
      </c>
      <c r="G67" s="181" t="e">
        <f>NA()</f>
        <v>#N/A</v>
      </c>
      <c r="H67" s="181" t="e">
        <f>NA()</f>
        <v>#N/A</v>
      </c>
      <c r="I67" s="181">
        <f>IF(ISNUMBER('将来負担比率（分子）の構造'!K$53), IF('将来負担比率（分子）の構造'!K$53 &lt; 0, 0, '将来負担比率（分子）の構造'!K$53), NA())</f>
        <v>13921</v>
      </c>
      <c r="J67" s="181" t="e">
        <f>NA()</f>
        <v>#N/A</v>
      </c>
      <c r="K67" s="181" t="e">
        <f>NA()</f>
        <v>#N/A</v>
      </c>
      <c r="L67" s="181">
        <f>IF(ISNUMBER('将来負担比率（分子）の構造'!L$53), IF('将来負担比率（分子）の構造'!L$53 &lt; 0, 0, '将来負担比率（分子）の構造'!L$53), NA())</f>
        <v>11984</v>
      </c>
      <c r="M67" s="181" t="e">
        <f>NA()</f>
        <v>#N/A</v>
      </c>
      <c r="N67" s="181" t="e">
        <f>NA()</f>
        <v>#N/A</v>
      </c>
      <c r="O67" s="181">
        <f>IF(ISNUMBER('将来負担比率（分子）の構造'!M$53), IF('将来負担比率（分子）の構造'!M$53 &lt; 0, 0, '将来負担比率（分子）の構造'!M$53), NA())</f>
        <v>9578</v>
      </c>
      <c r="P67" s="181" t="e">
        <f>NA()</f>
        <v>#N/A</v>
      </c>
    </row>
    <row r="70" spans="1:16" x14ac:dyDescent="0.15">
      <c r="A70" s="183" t="s">
        <v>75</v>
      </c>
      <c r="B70" s="183"/>
      <c r="C70" s="183"/>
      <c r="D70" s="183"/>
      <c r="E70" s="183"/>
      <c r="F70" s="183"/>
    </row>
    <row r="71" spans="1:16" x14ac:dyDescent="0.15">
      <c r="A71" s="184"/>
      <c r="B71" s="184" t="e">
        <f>#REF!</f>
        <v>#REF!</v>
      </c>
      <c r="C71" s="184" t="e">
        <f>#REF!</f>
        <v>#REF!</v>
      </c>
      <c r="D71" s="184" t="e">
        <f>#REF!</f>
        <v>#REF!</v>
      </c>
    </row>
    <row r="72" spans="1:16" x14ac:dyDescent="0.15">
      <c r="A72" s="184" t="s">
        <v>76</v>
      </c>
      <c r="B72" s="185" t="e">
        <f>#REF!</f>
        <v>#REF!</v>
      </c>
      <c r="C72" s="185" t="e">
        <f>#REF!</f>
        <v>#REF!</v>
      </c>
      <c r="D72" s="185" t="e">
        <f>#REF!</f>
        <v>#REF!</v>
      </c>
    </row>
    <row r="73" spans="1:16" x14ac:dyDescent="0.15">
      <c r="A73" s="184" t="s">
        <v>77</v>
      </c>
      <c r="B73" s="185" t="e">
        <f>#REF!</f>
        <v>#REF!</v>
      </c>
      <c r="C73" s="185" t="e">
        <f>#REF!</f>
        <v>#REF!</v>
      </c>
      <c r="D73" s="185" t="e">
        <f>#REF!</f>
        <v>#REF!</v>
      </c>
    </row>
    <row r="74" spans="1:16" x14ac:dyDescent="0.15">
      <c r="A74" s="184" t="s">
        <v>78</v>
      </c>
      <c r="B74" s="185" t="e">
        <f>#REF!</f>
        <v>#REF!</v>
      </c>
      <c r="C74" s="185" t="e">
        <f>#REF!</f>
        <v>#REF!</v>
      </c>
      <c r="D74" s="185" t="e">
        <f>#REF!</f>
        <v>#REF!</v>
      </c>
    </row>
  </sheetData>
  <sheetProtection algorithmName="SHA-512" hashValue="QgDfnFVIG8T26OP1Pb3o8qUGFYPD2GCcHdleQ/ZIACxc1+BgTRVb9nyoooBUaAwY8Y0SuPyOFRp8YPUvGbP3Hg==" saltValue="sU1a3tHPXdJmHqJfzgKvg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12159267</v>
      </c>
      <c r="S5" s="734"/>
      <c r="T5" s="734"/>
      <c r="U5" s="734"/>
      <c r="V5" s="734"/>
      <c r="W5" s="734"/>
      <c r="X5" s="734"/>
      <c r="Y5" s="777"/>
      <c r="Z5" s="795">
        <v>27.5</v>
      </c>
      <c r="AA5" s="795"/>
      <c r="AB5" s="795"/>
      <c r="AC5" s="795"/>
      <c r="AD5" s="796">
        <v>11908439</v>
      </c>
      <c r="AE5" s="796"/>
      <c r="AF5" s="796"/>
      <c r="AG5" s="796"/>
      <c r="AH5" s="796"/>
      <c r="AI5" s="796"/>
      <c r="AJ5" s="796"/>
      <c r="AK5" s="796"/>
      <c r="AL5" s="778">
        <v>50.3</v>
      </c>
      <c r="AM5" s="749"/>
      <c r="AN5" s="749"/>
      <c r="AO5" s="779"/>
      <c r="AP5" s="744" t="s">
        <v>230</v>
      </c>
      <c r="AQ5" s="745"/>
      <c r="AR5" s="745"/>
      <c r="AS5" s="745"/>
      <c r="AT5" s="745"/>
      <c r="AU5" s="745"/>
      <c r="AV5" s="745"/>
      <c r="AW5" s="745"/>
      <c r="AX5" s="745"/>
      <c r="AY5" s="745"/>
      <c r="AZ5" s="745"/>
      <c r="BA5" s="745"/>
      <c r="BB5" s="745"/>
      <c r="BC5" s="745"/>
      <c r="BD5" s="745"/>
      <c r="BE5" s="745"/>
      <c r="BF5" s="746"/>
      <c r="BG5" s="678">
        <v>11899528</v>
      </c>
      <c r="BH5" s="679"/>
      <c r="BI5" s="679"/>
      <c r="BJ5" s="679"/>
      <c r="BK5" s="679"/>
      <c r="BL5" s="679"/>
      <c r="BM5" s="679"/>
      <c r="BN5" s="680"/>
      <c r="BO5" s="715">
        <v>97.9</v>
      </c>
      <c r="BP5" s="715"/>
      <c r="BQ5" s="715"/>
      <c r="BR5" s="715"/>
      <c r="BS5" s="716">
        <v>654171</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430658</v>
      </c>
      <c r="S6" s="679"/>
      <c r="T6" s="679"/>
      <c r="U6" s="679"/>
      <c r="V6" s="679"/>
      <c r="W6" s="679"/>
      <c r="X6" s="679"/>
      <c r="Y6" s="680"/>
      <c r="Z6" s="715">
        <v>1</v>
      </c>
      <c r="AA6" s="715"/>
      <c r="AB6" s="715"/>
      <c r="AC6" s="715"/>
      <c r="AD6" s="716">
        <v>430658</v>
      </c>
      <c r="AE6" s="716"/>
      <c r="AF6" s="716"/>
      <c r="AG6" s="716"/>
      <c r="AH6" s="716"/>
      <c r="AI6" s="716"/>
      <c r="AJ6" s="716"/>
      <c r="AK6" s="716"/>
      <c r="AL6" s="681">
        <v>1.8</v>
      </c>
      <c r="AM6" s="682"/>
      <c r="AN6" s="682"/>
      <c r="AO6" s="717"/>
      <c r="AP6" s="675" t="s">
        <v>235</v>
      </c>
      <c r="AQ6" s="676"/>
      <c r="AR6" s="676"/>
      <c r="AS6" s="676"/>
      <c r="AT6" s="676"/>
      <c r="AU6" s="676"/>
      <c r="AV6" s="676"/>
      <c r="AW6" s="676"/>
      <c r="AX6" s="676"/>
      <c r="AY6" s="676"/>
      <c r="AZ6" s="676"/>
      <c r="BA6" s="676"/>
      <c r="BB6" s="676"/>
      <c r="BC6" s="676"/>
      <c r="BD6" s="676"/>
      <c r="BE6" s="676"/>
      <c r="BF6" s="677"/>
      <c r="BG6" s="678">
        <v>11899528</v>
      </c>
      <c r="BH6" s="679"/>
      <c r="BI6" s="679"/>
      <c r="BJ6" s="679"/>
      <c r="BK6" s="679"/>
      <c r="BL6" s="679"/>
      <c r="BM6" s="679"/>
      <c r="BN6" s="680"/>
      <c r="BO6" s="715">
        <v>97.9</v>
      </c>
      <c r="BP6" s="715"/>
      <c r="BQ6" s="715"/>
      <c r="BR6" s="715"/>
      <c r="BS6" s="716">
        <v>654171</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283294</v>
      </c>
      <c r="CS6" s="679"/>
      <c r="CT6" s="679"/>
      <c r="CU6" s="679"/>
      <c r="CV6" s="679"/>
      <c r="CW6" s="679"/>
      <c r="CX6" s="679"/>
      <c r="CY6" s="680"/>
      <c r="CZ6" s="778">
        <v>0.6</v>
      </c>
      <c r="DA6" s="749"/>
      <c r="DB6" s="749"/>
      <c r="DC6" s="781"/>
      <c r="DD6" s="684" t="s">
        <v>237</v>
      </c>
      <c r="DE6" s="679"/>
      <c r="DF6" s="679"/>
      <c r="DG6" s="679"/>
      <c r="DH6" s="679"/>
      <c r="DI6" s="679"/>
      <c r="DJ6" s="679"/>
      <c r="DK6" s="679"/>
      <c r="DL6" s="679"/>
      <c r="DM6" s="679"/>
      <c r="DN6" s="679"/>
      <c r="DO6" s="679"/>
      <c r="DP6" s="680"/>
      <c r="DQ6" s="684">
        <v>282722</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8149</v>
      </c>
      <c r="S7" s="679"/>
      <c r="T7" s="679"/>
      <c r="U7" s="679"/>
      <c r="V7" s="679"/>
      <c r="W7" s="679"/>
      <c r="X7" s="679"/>
      <c r="Y7" s="680"/>
      <c r="Z7" s="715">
        <v>0</v>
      </c>
      <c r="AA7" s="715"/>
      <c r="AB7" s="715"/>
      <c r="AC7" s="715"/>
      <c r="AD7" s="716">
        <v>8149</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5446661</v>
      </c>
      <c r="BH7" s="679"/>
      <c r="BI7" s="679"/>
      <c r="BJ7" s="679"/>
      <c r="BK7" s="679"/>
      <c r="BL7" s="679"/>
      <c r="BM7" s="679"/>
      <c r="BN7" s="680"/>
      <c r="BO7" s="715">
        <v>44.8</v>
      </c>
      <c r="BP7" s="715"/>
      <c r="BQ7" s="715"/>
      <c r="BR7" s="715"/>
      <c r="BS7" s="716">
        <v>279741</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5433126</v>
      </c>
      <c r="CS7" s="679"/>
      <c r="CT7" s="679"/>
      <c r="CU7" s="679"/>
      <c r="CV7" s="679"/>
      <c r="CW7" s="679"/>
      <c r="CX7" s="679"/>
      <c r="CY7" s="680"/>
      <c r="CZ7" s="715">
        <v>12.4</v>
      </c>
      <c r="DA7" s="715"/>
      <c r="DB7" s="715"/>
      <c r="DC7" s="715"/>
      <c r="DD7" s="684">
        <v>268973</v>
      </c>
      <c r="DE7" s="679"/>
      <c r="DF7" s="679"/>
      <c r="DG7" s="679"/>
      <c r="DH7" s="679"/>
      <c r="DI7" s="679"/>
      <c r="DJ7" s="679"/>
      <c r="DK7" s="679"/>
      <c r="DL7" s="679"/>
      <c r="DM7" s="679"/>
      <c r="DN7" s="679"/>
      <c r="DO7" s="679"/>
      <c r="DP7" s="680"/>
      <c r="DQ7" s="684">
        <v>3726796</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66007</v>
      </c>
      <c r="S8" s="679"/>
      <c r="T8" s="679"/>
      <c r="U8" s="679"/>
      <c r="V8" s="679"/>
      <c r="W8" s="679"/>
      <c r="X8" s="679"/>
      <c r="Y8" s="680"/>
      <c r="Z8" s="715">
        <v>0.1</v>
      </c>
      <c r="AA8" s="715"/>
      <c r="AB8" s="715"/>
      <c r="AC8" s="715"/>
      <c r="AD8" s="716">
        <v>66007</v>
      </c>
      <c r="AE8" s="716"/>
      <c r="AF8" s="716"/>
      <c r="AG8" s="716"/>
      <c r="AH8" s="716"/>
      <c r="AI8" s="716"/>
      <c r="AJ8" s="716"/>
      <c r="AK8" s="716"/>
      <c r="AL8" s="681">
        <v>0.3</v>
      </c>
      <c r="AM8" s="682"/>
      <c r="AN8" s="682"/>
      <c r="AO8" s="717"/>
      <c r="AP8" s="675" t="s">
        <v>242</v>
      </c>
      <c r="AQ8" s="676"/>
      <c r="AR8" s="676"/>
      <c r="AS8" s="676"/>
      <c r="AT8" s="676"/>
      <c r="AU8" s="676"/>
      <c r="AV8" s="676"/>
      <c r="AW8" s="676"/>
      <c r="AX8" s="676"/>
      <c r="AY8" s="676"/>
      <c r="AZ8" s="676"/>
      <c r="BA8" s="676"/>
      <c r="BB8" s="676"/>
      <c r="BC8" s="676"/>
      <c r="BD8" s="676"/>
      <c r="BE8" s="676"/>
      <c r="BF8" s="677"/>
      <c r="BG8" s="678">
        <v>139714</v>
      </c>
      <c r="BH8" s="679"/>
      <c r="BI8" s="679"/>
      <c r="BJ8" s="679"/>
      <c r="BK8" s="679"/>
      <c r="BL8" s="679"/>
      <c r="BM8" s="679"/>
      <c r="BN8" s="680"/>
      <c r="BO8" s="715">
        <v>1.1000000000000001</v>
      </c>
      <c r="BP8" s="715"/>
      <c r="BQ8" s="715"/>
      <c r="BR8" s="715"/>
      <c r="BS8" s="684" t="s">
        <v>237</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14264338</v>
      </c>
      <c r="CS8" s="679"/>
      <c r="CT8" s="679"/>
      <c r="CU8" s="679"/>
      <c r="CV8" s="679"/>
      <c r="CW8" s="679"/>
      <c r="CX8" s="679"/>
      <c r="CY8" s="680"/>
      <c r="CZ8" s="715">
        <v>32.700000000000003</v>
      </c>
      <c r="DA8" s="715"/>
      <c r="DB8" s="715"/>
      <c r="DC8" s="715"/>
      <c r="DD8" s="684">
        <v>553559</v>
      </c>
      <c r="DE8" s="679"/>
      <c r="DF8" s="679"/>
      <c r="DG8" s="679"/>
      <c r="DH8" s="679"/>
      <c r="DI8" s="679"/>
      <c r="DJ8" s="679"/>
      <c r="DK8" s="679"/>
      <c r="DL8" s="679"/>
      <c r="DM8" s="679"/>
      <c r="DN8" s="679"/>
      <c r="DO8" s="679"/>
      <c r="DP8" s="680"/>
      <c r="DQ8" s="684">
        <v>7052559</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36166</v>
      </c>
      <c r="S9" s="679"/>
      <c r="T9" s="679"/>
      <c r="U9" s="679"/>
      <c r="V9" s="679"/>
      <c r="W9" s="679"/>
      <c r="X9" s="679"/>
      <c r="Y9" s="680"/>
      <c r="Z9" s="715">
        <v>0.1</v>
      </c>
      <c r="AA9" s="715"/>
      <c r="AB9" s="715"/>
      <c r="AC9" s="715"/>
      <c r="AD9" s="716">
        <v>36166</v>
      </c>
      <c r="AE9" s="716"/>
      <c r="AF9" s="716"/>
      <c r="AG9" s="716"/>
      <c r="AH9" s="716"/>
      <c r="AI9" s="716"/>
      <c r="AJ9" s="716"/>
      <c r="AK9" s="716"/>
      <c r="AL9" s="681">
        <v>0.2</v>
      </c>
      <c r="AM9" s="682"/>
      <c r="AN9" s="682"/>
      <c r="AO9" s="717"/>
      <c r="AP9" s="675" t="s">
        <v>245</v>
      </c>
      <c r="AQ9" s="676"/>
      <c r="AR9" s="676"/>
      <c r="AS9" s="676"/>
      <c r="AT9" s="676"/>
      <c r="AU9" s="676"/>
      <c r="AV9" s="676"/>
      <c r="AW9" s="676"/>
      <c r="AX9" s="676"/>
      <c r="AY9" s="676"/>
      <c r="AZ9" s="676"/>
      <c r="BA9" s="676"/>
      <c r="BB9" s="676"/>
      <c r="BC9" s="676"/>
      <c r="BD9" s="676"/>
      <c r="BE9" s="676"/>
      <c r="BF9" s="677"/>
      <c r="BG9" s="678">
        <v>3605245</v>
      </c>
      <c r="BH9" s="679"/>
      <c r="BI9" s="679"/>
      <c r="BJ9" s="679"/>
      <c r="BK9" s="679"/>
      <c r="BL9" s="679"/>
      <c r="BM9" s="679"/>
      <c r="BN9" s="680"/>
      <c r="BO9" s="715">
        <v>29.7</v>
      </c>
      <c r="BP9" s="715"/>
      <c r="BQ9" s="715"/>
      <c r="BR9" s="715"/>
      <c r="BS9" s="684" t="s">
        <v>237</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3889737</v>
      </c>
      <c r="CS9" s="679"/>
      <c r="CT9" s="679"/>
      <c r="CU9" s="679"/>
      <c r="CV9" s="679"/>
      <c r="CW9" s="679"/>
      <c r="CX9" s="679"/>
      <c r="CY9" s="680"/>
      <c r="CZ9" s="715">
        <v>8.9</v>
      </c>
      <c r="DA9" s="715"/>
      <c r="DB9" s="715"/>
      <c r="DC9" s="715"/>
      <c r="DD9" s="684">
        <v>205015</v>
      </c>
      <c r="DE9" s="679"/>
      <c r="DF9" s="679"/>
      <c r="DG9" s="679"/>
      <c r="DH9" s="679"/>
      <c r="DI9" s="679"/>
      <c r="DJ9" s="679"/>
      <c r="DK9" s="679"/>
      <c r="DL9" s="679"/>
      <c r="DM9" s="679"/>
      <c r="DN9" s="679"/>
      <c r="DO9" s="679"/>
      <c r="DP9" s="680"/>
      <c r="DQ9" s="684">
        <v>3123545</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237</v>
      </c>
      <c r="AA10" s="715"/>
      <c r="AB10" s="715"/>
      <c r="AC10" s="715"/>
      <c r="AD10" s="716" t="s">
        <v>237</v>
      </c>
      <c r="AE10" s="716"/>
      <c r="AF10" s="716"/>
      <c r="AG10" s="716"/>
      <c r="AH10" s="716"/>
      <c r="AI10" s="716"/>
      <c r="AJ10" s="716"/>
      <c r="AK10" s="716"/>
      <c r="AL10" s="681" t="s">
        <v>237</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371253</v>
      </c>
      <c r="BH10" s="679"/>
      <c r="BI10" s="679"/>
      <c r="BJ10" s="679"/>
      <c r="BK10" s="679"/>
      <c r="BL10" s="679"/>
      <c r="BM10" s="679"/>
      <c r="BN10" s="680"/>
      <c r="BO10" s="715">
        <v>3.1</v>
      </c>
      <c r="BP10" s="715"/>
      <c r="BQ10" s="715"/>
      <c r="BR10" s="715"/>
      <c r="BS10" s="684">
        <v>62484</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20555</v>
      </c>
      <c r="CS10" s="679"/>
      <c r="CT10" s="679"/>
      <c r="CU10" s="679"/>
      <c r="CV10" s="679"/>
      <c r="CW10" s="679"/>
      <c r="CX10" s="679"/>
      <c r="CY10" s="680"/>
      <c r="CZ10" s="715">
        <v>0</v>
      </c>
      <c r="DA10" s="715"/>
      <c r="DB10" s="715"/>
      <c r="DC10" s="715"/>
      <c r="DD10" s="684" t="s">
        <v>237</v>
      </c>
      <c r="DE10" s="679"/>
      <c r="DF10" s="679"/>
      <c r="DG10" s="679"/>
      <c r="DH10" s="679"/>
      <c r="DI10" s="679"/>
      <c r="DJ10" s="679"/>
      <c r="DK10" s="679"/>
      <c r="DL10" s="679"/>
      <c r="DM10" s="679"/>
      <c r="DN10" s="679"/>
      <c r="DO10" s="679"/>
      <c r="DP10" s="680"/>
      <c r="DQ10" s="684">
        <v>17632</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1414654</v>
      </c>
      <c r="S11" s="679"/>
      <c r="T11" s="679"/>
      <c r="U11" s="679"/>
      <c r="V11" s="679"/>
      <c r="W11" s="679"/>
      <c r="X11" s="679"/>
      <c r="Y11" s="680"/>
      <c r="Z11" s="681">
        <v>3.2</v>
      </c>
      <c r="AA11" s="682"/>
      <c r="AB11" s="682"/>
      <c r="AC11" s="683"/>
      <c r="AD11" s="684">
        <v>1414654</v>
      </c>
      <c r="AE11" s="679"/>
      <c r="AF11" s="679"/>
      <c r="AG11" s="679"/>
      <c r="AH11" s="679"/>
      <c r="AI11" s="679"/>
      <c r="AJ11" s="679"/>
      <c r="AK11" s="680"/>
      <c r="AL11" s="681">
        <v>6</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1330449</v>
      </c>
      <c r="BH11" s="679"/>
      <c r="BI11" s="679"/>
      <c r="BJ11" s="679"/>
      <c r="BK11" s="679"/>
      <c r="BL11" s="679"/>
      <c r="BM11" s="679"/>
      <c r="BN11" s="680"/>
      <c r="BO11" s="715">
        <v>10.9</v>
      </c>
      <c r="BP11" s="715"/>
      <c r="BQ11" s="715"/>
      <c r="BR11" s="715"/>
      <c r="BS11" s="684">
        <v>217257</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1738504</v>
      </c>
      <c r="CS11" s="679"/>
      <c r="CT11" s="679"/>
      <c r="CU11" s="679"/>
      <c r="CV11" s="679"/>
      <c r="CW11" s="679"/>
      <c r="CX11" s="679"/>
      <c r="CY11" s="680"/>
      <c r="CZ11" s="715">
        <v>4</v>
      </c>
      <c r="DA11" s="715"/>
      <c r="DB11" s="715"/>
      <c r="DC11" s="715"/>
      <c r="DD11" s="684">
        <v>382207</v>
      </c>
      <c r="DE11" s="679"/>
      <c r="DF11" s="679"/>
      <c r="DG11" s="679"/>
      <c r="DH11" s="679"/>
      <c r="DI11" s="679"/>
      <c r="DJ11" s="679"/>
      <c r="DK11" s="679"/>
      <c r="DL11" s="679"/>
      <c r="DM11" s="679"/>
      <c r="DN11" s="679"/>
      <c r="DO11" s="679"/>
      <c r="DP11" s="680"/>
      <c r="DQ11" s="684">
        <v>1076635</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v>5287</v>
      </c>
      <c r="S12" s="679"/>
      <c r="T12" s="679"/>
      <c r="U12" s="679"/>
      <c r="V12" s="679"/>
      <c r="W12" s="679"/>
      <c r="X12" s="679"/>
      <c r="Y12" s="680"/>
      <c r="Z12" s="715">
        <v>0</v>
      </c>
      <c r="AA12" s="715"/>
      <c r="AB12" s="715"/>
      <c r="AC12" s="715"/>
      <c r="AD12" s="716">
        <v>5287</v>
      </c>
      <c r="AE12" s="716"/>
      <c r="AF12" s="716"/>
      <c r="AG12" s="716"/>
      <c r="AH12" s="716"/>
      <c r="AI12" s="716"/>
      <c r="AJ12" s="716"/>
      <c r="AK12" s="716"/>
      <c r="AL12" s="681">
        <v>0</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5632160</v>
      </c>
      <c r="BH12" s="679"/>
      <c r="BI12" s="679"/>
      <c r="BJ12" s="679"/>
      <c r="BK12" s="679"/>
      <c r="BL12" s="679"/>
      <c r="BM12" s="679"/>
      <c r="BN12" s="680"/>
      <c r="BO12" s="715">
        <v>46.3</v>
      </c>
      <c r="BP12" s="715"/>
      <c r="BQ12" s="715"/>
      <c r="BR12" s="715"/>
      <c r="BS12" s="684">
        <v>374430</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436622</v>
      </c>
      <c r="CS12" s="679"/>
      <c r="CT12" s="679"/>
      <c r="CU12" s="679"/>
      <c r="CV12" s="679"/>
      <c r="CW12" s="679"/>
      <c r="CX12" s="679"/>
      <c r="CY12" s="680"/>
      <c r="CZ12" s="715">
        <v>1</v>
      </c>
      <c r="DA12" s="715"/>
      <c r="DB12" s="715"/>
      <c r="DC12" s="715"/>
      <c r="DD12" s="684">
        <v>10754</v>
      </c>
      <c r="DE12" s="679"/>
      <c r="DF12" s="679"/>
      <c r="DG12" s="679"/>
      <c r="DH12" s="679"/>
      <c r="DI12" s="679"/>
      <c r="DJ12" s="679"/>
      <c r="DK12" s="679"/>
      <c r="DL12" s="679"/>
      <c r="DM12" s="679"/>
      <c r="DN12" s="679"/>
      <c r="DO12" s="679"/>
      <c r="DP12" s="680"/>
      <c r="DQ12" s="684">
        <v>187948</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237</v>
      </c>
      <c r="AA13" s="715"/>
      <c r="AB13" s="715"/>
      <c r="AC13" s="715"/>
      <c r="AD13" s="716" t="s">
        <v>237</v>
      </c>
      <c r="AE13" s="716"/>
      <c r="AF13" s="716"/>
      <c r="AG13" s="716"/>
      <c r="AH13" s="716"/>
      <c r="AI13" s="716"/>
      <c r="AJ13" s="716"/>
      <c r="AK13" s="716"/>
      <c r="AL13" s="681" t="s">
        <v>237</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5605097</v>
      </c>
      <c r="BH13" s="679"/>
      <c r="BI13" s="679"/>
      <c r="BJ13" s="679"/>
      <c r="BK13" s="679"/>
      <c r="BL13" s="679"/>
      <c r="BM13" s="679"/>
      <c r="BN13" s="680"/>
      <c r="BO13" s="715">
        <v>46.1</v>
      </c>
      <c r="BP13" s="715"/>
      <c r="BQ13" s="715"/>
      <c r="BR13" s="715"/>
      <c r="BS13" s="684">
        <v>374430</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4489475</v>
      </c>
      <c r="CS13" s="679"/>
      <c r="CT13" s="679"/>
      <c r="CU13" s="679"/>
      <c r="CV13" s="679"/>
      <c r="CW13" s="679"/>
      <c r="CX13" s="679"/>
      <c r="CY13" s="680"/>
      <c r="CZ13" s="715">
        <v>10.3</v>
      </c>
      <c r="DA13" s="715"/>
      <c r="DB13" s="715"/>
      <c r="DC13" s="715"/>
      <c r="DD13" s="684">
        <v>2286915</v>
      </c>
      <c r="DE13" s="679"/>
      <c r="DF13" s="679"/>
      <c r="DG13" s="679"/>
      <c r="DH13" s="679"/>
      <c r="DI13" s="679"/>
      <c r="DJ13" s="679"/>
      <c r="DK13" s="679"/>
      <c r="DL13" s="679"/>
      <c r="DM13" s="679"/>
      <c r="DN13" s="679"/>
      <c r="DO13" s="679"/>
      <c r="DP13" s="680"/>
      <c r="DQ13" s="684">
        <v>1956371</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99635</v>
      </c>
      <c r="S14" s="679"/>
      <c r="T14" s="679"/>
      <c r="U14" s="679"/>
      <c r="V14" s="679"/>
      <c r="W14" s="679"/>
      <c r="X14" s="679"/>
      <c r="Y14" s="680"/>
      <c r="Z14" s="715">
        <v>0.2</v>
      </c>
      <c r="AA14" s="715"/>
      <c r="AB14" s="715"/>
      <c r="AC14" s="715"/>
      <c r="AD14" s="716">
        <v>99635</v>
      </c>
      <c r="AE14" s="716"/>
      <c r="AF14" s="716"/>
      <c r="AG14" s="716"/>
      <c r="AH14" s="716"/>
      <c r="AI14" s="716"/>
      <c r="AJ14" s="716"/>
      <c r="AK14" s="716"/>
      <c r="AL14" s="681">
        <v>0.4</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266072</v>
      </c>
      <c r="BH14" s="679"/>
      <c r="BI14" s="679"/>
      <c r="BJ14" s="679"/>
      <c r="BK14" s="679"/>
      <c r="BL14" s="679"/>
      <c r="BM14" s="679"/>
      <c r="BN14" s="680"/>
      <c r="BO14" s="715">
        <v>2.2000000000000002</v>
      </c>
      <c r="BP14" s="715"/>
      <c r="BQ14" s="715"/>
      <c r="BR14" s="715"/>
      <c r="BS14" s="684" t="s">
        <v>237</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1662050</v>
      </c>
      <c r="CS14" s="679"/>
      <c r="CT14" s="679"/>
      <c r="CU14" s="679"/>
      <c r="CV14" s="679"/>
      <c r="CW14" s="679"/>
      <c r="CX14" s="679"/>
      <c r="CY14" s="680"/>
      <c r="CZ14" s="715">
        <v>3.8</v>
      </c>
      <c r="DA14" s="715"/>
      <c r="DB14" s="715"/>
      <c r="DC14" s="715"/>
      <c r="DD14" s="684">
        <v>435122</v>
      </c>
      <c r="DE14" s="679"/>
      <c r="DF14" s="679"/>
      <c r="DG14" s="679"/>
      <c r="DH14" s="679"/>
      <c r="DI14" s="679"/>
      <c r="DJ14" s="679"/>
      <c r="DK14" s="679"/>
      <c r="DL14" s="679"/>
      <c r="DM14" s="679"/>
      <c r="DN14" s="679"/>
      <c r="DO14" s="679"/>
      <c r="DP14" s="680"/>
      <c r="DQ14" s="684">
        <v>1226831</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237</v>
      </c>
      <c r="AA15" s="715"/>
      <c r="AB15" s="715"/>
      <c r="AC15" s="715"/>
      <c r="AD15" s="716" t="s">
        <v>237</v>
      </c>
      <c r="AE15" s="716"/>
      <c r="AF15" s="716"/>
      <c r="AG15" s="716"/>
      <c r="AH15" s="716"/>
      <c r="AI15" s="716"/>
      <c r="AJ15" s="716"/>
      <c r="AK15" s="716"/>
      <c r="AL15" s="681" t="s">
        <v>237</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554635</v>
      </c>
      <c r="BH15" s="679"/>
      <c r="BI15" s="679"/>
      <c r="BJ15" s="679"/>
      <c r="BK15" s="679"/>
      <c r="BL15" s="679"/>
      <c r="BM15" s="679"/>
      <c r="BN15" s="680"/>
      <c r="BO15" s="715">
        <v>4.5999999999999996</v>
      </c>
      <c r="BP15" s="715"/>
      <c r="BQ15" s="715"/>
      <c r="BR15" s="715"/>
      <c r="BS15" s="684" t="s">
        <v>237</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3735943</v>
      </c>
      <c r="CS15" s="679"/>
      <c r="CT15" s="679"/>
      <c r="CU15" s="679"/>
      <c r="CV15" s="679"/>
      <c r="CW15" s="679"/>
      <c r="CX15" s="679"/>
      <c r="CY15" s="680"/>
      <c r="CZ15" s="715">
        <v>8.6</v>
      </c>
      <c r="DA15" s="715"/>
      <c r="DB15" s="715"/>
      <c r="DC15" s="715"/>
      <c r="DD15" s="684">
        <v>1090571</v>
      </c>
      <c r="DE15" s="679"/>
      <c r="DF15" s="679"/>
      <c r="DG15" s="679"/>
      <c r="DH15" s="679"/>
      <c r="DI15" s="679"/>
      <c r="DJ15" s="679"/>
      <c r="DK15" s="679"/>
      <c r="DL15" s="679"/>
      <c r="DM15" s="679"/>
      <c r="DN15" s="679"/>
      <c r="DO15" s="679"/>
      <c r="DP15" s="680"/>
      <c r="DQ15" s="684">
        <v>2362027</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24721</v>
      </c>
      <c r="S16" s="679"/>
      <c r="T16" s="679"/>
      <c r="U16" s="679"/>
      <c r="V16" s="679"/>
      <c r="W16" s="679"/>
      <c r="X16" s="679"/>
      <c r="Y16" s="680"/>
      <c r="Z16" s="715">
        <v>0.1</v>
      </c>
      <c r="AA16" s="715"/>
      <c r="AB16" s="715"/>
      <c r="AC16" s="715"/>
      <c r="AD16" s="716">
        <v>24721</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237</v>
      </c>
      <c r="BH16" s="679"/>
      <c r="BI16" s="679"/>
      <c r="BJ16" s="679"/>
      <c r="BK16" s="679"/>
      <c r="BL16" s="679"/>
      <c r="BM16" s="679"/>
      <c r="BN16" s="680"/>
      <c r="BO16" s="715" t="s">
        <v>237</v>
      </c>
      <c r="BP16" s="715"/>
      <c r="BQ16" s="715"/>
      <c r="BR16" s="715"/>
      <c r="BS16" s="684" t="s">
        <v>237</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1886231</v>
      </c>
      <c r="CS16" s="679"/>
      <c r="CT16" s="679"/>
      <c r="CU16" s="679"/>
      <c r="CV16" s="679"/>
      <c r="CW16" s="679"/>
      <c r="CX16" s="679"/>
      <c r="CY16" s="680"/>
      <c r="CZ16" s="715">
        <v>4.3</v>
      </c>
      <c r="DA16" s="715"/>
      <c r="DB16" s="715"/>
      <c r="DC16" s="715"/>
      <c r="DD16" s="684" t="s">
        <v>237</v>
      </c>
      <c r="DE16" s="679"/>
      <c r="DF16" s="679"/>
      <c r="DG16" s="679"/>
      <c r="DH16" s="679"/>
      <c r="DI16" s="679"/>
      <c r="DJ16" s="679"/>
      <c r="DK16" s="679"/>
      <c r="DL16" s="679"/>
      <c r="DM16" s="679"/>
      <c r="DN16" s="679"/>
      <c r="DO16" s="679"/>
      <c r="DP16" s="680"/>
      <c r="DQ16" s="684">
        <v>148887</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235804</v>
      </c>
      <c r="S17" s="679"/>
      <c r="T17" s="679"/>
      <c r="U17" s="679"/>
      <c r="V17" s="679"/>
      <c r="W17" s="679"/>
      <c r="X17" s="679"/>
      <c r="Y17" s="680"/>
      <c r="Z17" s="715">
        <v>0.5</v>
      </c>
      <c r="AA17" s="715"/>
      <c r="AB17" s="715"/>
      <c r="AC17" s="715"/>
      <c r="AD17" s="716">
        <v>235804</v>
      </c>
      <c r="AE17" s="716"/>
      <c r="AF17" s="716"/>
      <c r="AG17" s="716"/>
      <c r="AH17" s="716"/>
      <c r="AI17" s="716"/>
      <c r="AJ17" s="716"/>
      <c r="AK17" s="716"/>
      <c r="AL17" s="681">
        <v>1</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237</v>
      </c>
      <c r="BH17" s="679"/>
      <c r="BI17" s="679"/>
      <c r="BJ17" s="679"/>
      <c r="BK17" s="679"/>
      <c r="BL17" s="679"/>
      <c r="BM17" s="679"/>
      <c r="BN17" s="680"/>
      <c r="BO17" s="715" t="s">
        <v>237</v>
      </c>
      <c r="BP17" s="715"/>
      <c r="BQ17" s="715"/>
      <c r="BR17" s="715"/>
      <c r="BS17" s="684" t="s">
        <v>237</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5846113</v>
      </c>
      <c r="CS17" s="679"/>
      <c r="CT17" s="679"/>
      <c r="CU17" s="679"/>
      <c r="CV17" s="679"/>
      <c r="CW17" s="679"/>
      <c r="CX17" s="679"/>
      <c r="CY17" s="680"/>
      <c r="CZ17" s="715">
        <v>13.4</v>
      </c>
      <c r="DA17" s="715"/>
      <c r="DB17" s="715"/>
      <c r="DC17" s="715"/>
      <c r="DD17" s="684" t="s">
        <v>237</v>
      </c>
      <c r="DE17" s="679"/>
      <c r="DF17" s="679"/>
      <c r="DG17" s="679"/>
      <c r="DH17" s="679"/>
      <c r="DI17" s="679"/>
      <c r="DJ17" s="679"/>
      <c r="DK17" s="679"/>
      <c r="DL17" s="679"/>
      <c r="DM17" s="679"/>
      <c r="DN17" s="679"/>
      <c r="DO17" s="679"/>
      <c r="DP17" s="680"/>
      <c r="DQ17" s="684">
        <v>5648393</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76511</v>
      </c>
      <c r="S18" s="679"/>
      <c r="T18" s="679"/>
      <c r="U18" s="679"/>
      <c r="V18" s="679"/>
      <c r="W18" s="679"/>
      <c r="X18" s="679"/>
      <c r="Y18" s="680"/>
      <c r="Z18" s="715">
        <v>0.2</v>
      </c>
      <c r="AA18" s="715"/>
      <c r="AB18" s="715"/>
      <c r="AC18" s="715"/>
      <c r="AD18" s="716">
        <v>76511</v>
      </c>
      <c r="AE18" s="716"/>
      <c r="AF18" s="716"/>
      <c r="AG18" s="716"/>
      <c r="AH18" s="716"/>
      <c r="AI18" s="716"/>
      <c r="AJ18" s="716"/>
      <c r="AK18" s="716"/>
      <c r="AL18" s="681">
        <v>0.3</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237</v>
      </c>
      <c r="BP18" s="715"/>
      <c r="BQ18" s="715"/>
      <c r="BR18" s="715"/>
      <c r="BS18" s="684" t="s">
        <v>237</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237</v>
      </c>
      <c r="DA18" s="715"/>
      <c r="DB18" s="715"/>
      <c r="DC18" s="715"/>
      <c r="DD18" s="684" t="s">
        <v>237</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13658</v>
      </c>
      <c r="S19" s="679"/>
      <c r="T19" s="679"/>
      <c r="U19" s="679"/>
      <c r="V19" s="679"/>
      <c r="W19" s="679"/>
      <c r="X19" s="679"/>
      <c r="Y19" s="680"/>
      <c r="Z19" s="715">
        <v>0</v>
      </c>
      <c r="AA19" s="715"/>
      <c r="AB19" s="715"/>
      <c r="AC19" s="715"/>
      <c r="AD19" s="716">
        <v>13658</v>
      </c>
      <c r="AE19" s="716"/>
      <c r="AF19" s="716"/>
      <c r="AG19" s="716"/>
      <c r="AH19" s="716"/>
      <c r="AI19" s="716"/>
      <c r="AJ19" s="716"/>
      <c r="AK19" s="716"/>
      <c r="AL19" s="681">
        <v>0.1</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259739</v>
      </c>
      <c r="BH19" s="679"/>
      <c r="BI19" s="679"/>
      <c r="BJ19" s="679"/>
      <c r="BK19" s="679"/>
      <c r="BL19" s="679"/>
      <c r="BM19" s="679"/>
      <c r="BN19" s="680"/>
      <c r="BO19" s="715">
        <v>2.1</v>
      </c>
      <c r="BP19" s="715"/>
      <c r="BQ19" s="715"/>
      <c r="BR19" s="715"/>
      <c r="BS19" s="684" t="s">
        <v>237</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237</v>
      </c>
      <c r="DA19" s="715"/>
      <c r="DB19" s="715"/>
      <c r="DC19" s="715"/>
      <c r="DD19" s="684" t="s">
        <v>237</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3292</v>
      </c>
      <c r="S20" s="679"/>
      <c r="T20" s="679"/>
      <c r="U20" s="679"/>
      <c r="V20" s="679"/>
      <c r="W20" s="679"/>
      <c r="X20" s="679"/>
      <c r="Y20" s="680"/>
      <c r="Z20" s="715">
        <v>0</v>
      </c>
      <c r="AA20" s="715"/>
      <c r="AB20" s="715"/>
      <c r="AC20" s="715"/>
      <c r="AD20" s="716">
        <v>3292</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259739</v>
      </c>
      <c r="BH20" s="679"/>
      <c r="BI20" s="679"/>
      <c r="BJ20" s="679"/>
      <c r="BK20" s="679"/>
      <c r="BL20" s="679"/>
      <c r="BM20" s="679"/>
      <c r="BN20" s="680"/>
      <c r="BO20" s="715">
        <v>2.1</v>
      </c>
      <c r="BP20" s="715"/>
      <c r="BQ20" s="715"/>
      <c r="BR20" s="715"/>
      <c r="BS20" s="684" t="s">
        <v>237</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43685988</v>
      </c>
      <c r="CS20" s="679"/>
      <c r="CT20" s="679"/>
      <c r="CU20" s="679"/>
      <c r="CV20" s="679"/>
      <c r="CW20" s="679"/>
      <c r="CX20" s="679"/>
      <c r="CY20" s="680"/>
      <c r="CZ20" s="715">
        <v>100</v>
      </c>
      <c r="DA20" s="715"/>
      <c r="DB20" s="715"/>
      <c r="DC20" s="715"/>
      <c r="DD20" s="684">
        <v>5233116</v>
      </c>
      <c r="DE20" s="679"/>
      <c r="DF20" s="679"/>
      <c r="DG20" s="679"/>
      <c r="DH20" s="679"/>
      <c r="DI20" s="679"/>
      <c r="DJ20" s="679"/>
      <c r="DK20" s="679"/>
      <c r="DL20" s="679"/>
      <c r="DM20" s="679"/>
      <c r="DN20" s="679"/>
      <c r="DO20" s="679"/>
      <c r="DP20" s="680"/>
      <c r="DQ20" s="684">
        <v>26810346</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142343</v>
      </c>
      <c r="S21" s="679"/>
      <c r="T21" s="679"/>
      <c r="U21" s="679"/>
      <c r="V21" s="679"/>
      <c r="W21" s="679"/>
      <c r="X21" s="679"/>
      <c r="Y21" s="680"/>
      <c r="Z21" s="715">
        <v>0.3</v>
      </c>
      <c r="AA21" s="715"/>
      <c r="AB21" s="715"/>
      <c r="AC21" s="715"/>
      <c r="AD21" s="716">
        <v>142343</v>
      </c>
      <c r="AE21" s="716"/>
      <c r="AF21" s="716"/>
      <c r="AG21" s="716"/>
      <c r="AH21" s="716"/>
      <c r="AI21" s="716"/>
      <c r="AJ21" s="716"/>
      <c r="AK21" s="716"/>
      <c r="AL21" s="681">
        <v>0.6</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v>8911</v>
      </c>
      <c r="BH21" s="679"/>
      <c r="BI21" s="679"/>
      <c r="BJ21" s="679"/>
      <c r="BK21" s="679"/>
      <c r="BL21" s="679"/>
      <c r="BM21" s="679"/>
      <c r="BN21" s="680"/>
      <c r="BO21" s="715">
        <v>0.1</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10370635</v>
      </c>
      <c r="S22" s="679"/>
      <c r="T22" s="679"/>
      <c r="U22" s="679"/>
      <c r="V22" s="679"/>
      <c r="W22" s="679"/>
      <c r="X22" s="679"/>
      <c r="Y22" s="680"/>
      <c r="Z22" s="715">
        <v>23.4</v>
      </c>
      <c r="AA22" s="715"/>
      <c r="AB22" s="715"/>
      <c r="AC22" s="715"/>
      <c r="AD22" s="716">
        <v>9004801</v>
      </c>
      <c r="AE22" s="716"/>
      <c r="AF22" s="716"/>
      <c r="AG22" s="716"/>
      <c r="AH22" s="716"/>
      <c r="AI22" s="716"/>
      <c r="AJ22" s="716"/>
      <c r="AK22" s="716"/>
      <c r="AL22" s="681">
        <v>38</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237</v>
      </c>
      <c r="BH22" s="679"/>
      <c r="BI22" s="679"/>
      <c r="BJ22" s="679"/>
      <c r="BK22" s="679"/>
      <c r="BL22" s="679"/>
      <c r="BM22" s="679"/>
      <c r="BN22" s="680"/>
      <c r="BO22" s="715" t="s">
        <v>237</v>
      </c>
      <c r="BP22" s="715"/>
      <c r="BQ22" s="715"/>
      <c r="BR22" s="715"/>
      <c r="BS22" s="684" t="s">
        <v>237</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9004801</v>
      </c>
      <c r="S23" s="679"/>
      <c r="T23" s="679"/>
      <c r="U23" s="679"/>
      <c r="V23" s="679"/>
      <c r="W23" s="679"/>
      <c r="X23" s="679"/>
      <c r="Y23" s="680"/>
      <c r="Z23" s="715">
        <v>20.3</v>
      </c>
      <c r="AA23" s="715"/>
      <c r="AB23" s="715"/>
      <c r="AC23" s="715"/>
      <c r="AD23" s="716">
        <v>9004801</v>
      </c>
      <c r="AE23" s="716"/>
      <c r="AF23" s="716"/>
      <c r="AG23" s="716"/>
      <c r="AH23" s="716"/>
      <c r="AI23" s="716"/>
      <c r="AJ23" s="716"/>
      <c r="AK23" s="716"/>
      <c r="AL23" s="681">
        <v>38</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v>250828</v>
      </c>
      <c r="BH23" s="679"/>
      <c r="BI23" s="679"/>
      <c r="BJ23" s="679"/>
      <c r="BK23" s="679"/>
      <c r="BL23" s="679"/>
      <c r="BM23" s="679"/>
      <c r="BN23" s="680"/>
      <c r="BO23" s="715">
        <v>2.1</v>
      </c>
      <c r="BP23" s="715"/>
      <c r="BQ23" s="715"/>
      <c r="BR23" s="715"/>
      <c r="BS23" s="684" t="s">
        <v>237</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1365834</v>
      </c>
      <c r="S24" s="679"/>
      <c r="T24" s="679"/>
      <c r="U24" s="679"/>
      <c r="V24" s="679"/>
      <c r="W24" s="679"/>
      <c r="X24" s="679"/>
      <c r="Y24" s="680"/>
      <c r="Z24" s="715">
        <v>3.1</v>
      </c>
      <c r="AA24" s="715"/>
      <c r="AB24" s="715"/>
      <c r="AC24" s="715"/>
      <c r="AD24" s="716" t="s">
        <v>237</v>
      </c>
      <c r="AE24" s="716"/>
      <c r="AF24" s="716"/>
      <c r="AG24" s="716"/>
      <c r="AH24" s="716"/>
      <c r="AI24" s="716"/>
      <c r="AJ24" s="716"/>
      <c r="AK24" s="716"/>
      <c r="AL24" s="681" t="s">
        <v>237</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237</v>
      </c>
      <c r="BH24" s="679"/>
      <c r="BI24" s="679"/>
      <c r="BJ24" s="679"/>
      <c r="BK24" s="679"/>
      <c r="BL24" s="679"/>
      <c r="BM24" s="679"/>
      <c r="BN24" s="680"/>
      <c r="BO24" s="715" t="s">
        <v>237</v>
      </c>
      <c r="BP24" s="715"/>
      <c r="BQ24" s="715"/>
      <c r="BR24" s="715"/>
      <c r="BS24" s="684" t="s">
        <v>237</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20891959</v>
      </c>
      <c r="CS24" s="734"/>
      <c r="CT24" s="734"/>
      <c r="CU24" s="734"/>
      <c r="CV24" s="734"/>
      <c r="CW24" s="734"/>
      <c r="CX24" s="734"/>
      <c r="CY24" s="777"/>
      <c r="CZ24" s="778">
        <v>47.8</v>
      </c>
      <c r="DA24" s="749"/>
      <c r="DB24" s="749"/>
      <c r="DC24" s="781"/>
      <c r="DD24" s="776">
        <v>14469504</v>
      </c>
      <c r="DE24" s="734"/>
      <c r="DF24" s="734"/>
      <c r="DG24" s="734"/>
      <c r="DH24" s="734"/>
      <c r="DI24" s="734"/>
      <c r="DJ24" s="734"/>
      <c r="DK24" s="777"/>
      <c r="DL24" s="776">
        <v>13721477</v>
      </c>
      <c r="DM24" s="734"/>
      <c r="DN24" s="734"/>
      <c r="DO24" s="734"/>
      <c r="DP24" s="734"/>
      <c r="DQ24" s="734"/>
      <c r="DR24" s="734"/>
      <c r="DS24" s="734"/>
      <c r="DT24" s="734"/>
      <c r="DU24" s="734"/>
      <c r="DV24" s="777"/>
      <c r="DW24" s="778">
        <v>55.4</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237</v>
      </c>
      <c r="S25" s="679"/>
      <c r="T25" s="679"/>
      <c r="U25" s="679"/>
      <c r="V25" s="679"/>
      <c r="W25" s="679"/>
      <c r="X25" s="679"/>
      <c r="Y25" s="680"/>
      <c r="Z25" s="715" t="s">
        <v>237</v>
      </c>
      <c r="AA25" s="715"/>
      <c r="AB25" s="715"/>
      <c r="AC25" s="715"/>
      <c r="AD25" s="716" t="s">
        <v>237</v>
      </c>
      <c r="AE25" s="716"/>
      <c r="AF25" s="716"/>
      <c r="AG25" s="716"/>
      <c r="AH25" s="716"/>
      <c r="AI25" s="716"/>
      <c r="AJ25" s="716"/>
      <c r="AK25" s="716"/>
      <c r="AL25" s="681" t="s">
        <v>237</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237</v>
      </c>
      <c r="BP25" s="715"/>
      <c r="BQ25" s="715"/>
      <c r="BR25" s="715"/>
      <c r="BS25" s="684" t="s">
        <v>237</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6700844</v>
      </c>
      <c r="CS25" s="697"/>
      <c r="CT25" s="697"/>
      <c r="CU25" s="697"/>
      <c r="CV25" s="697"/>
      <c r="CW25" s="697"/>
      <c r="CX25" s="697"/>
      <c r="CY25" s="698"/>
      <c r="CZ25" s="681">
        <v>15.3</v>
      </c>
      <c r="DA25" s="699"/>
      <c r="DB25" s="699"/>
      <c r="DC25" s="700"/>
      <c r="DD25" s="684">
        <v>6170017</v>
      </c>
      <c r="DE25" s="697"/>
      <c r="DF25" s="697"/>
      <c r="DG25" s="697"/>
      <c r="DH25" s="697"/>
      <c r="DI25" s="697"/>
      <c r="DJ25" s="697"/>
      <c r="DK25" s="698"/>
      <c r="DL25" s="684">
        <v>5924584</v>
      </c>
      <c r="DM25" s="697"/>
      <c r="DN25" s="697"/>
      <c r="DO25" s="697"/>
      <c r="DP25" s="697"/>
      <c r="DQ25" s="697"/>
      <c r="DR25" s="697"/>
      <c r="DS25" s="697"/>
      <c r="DT25" s="697"/>
      <c r="DU25" s="697"/>
      <c r="DV25" s="698"/>
      <c r="DW25" s="681">
        <v>23.9</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24850983</v>
      </c>
      <c r="S26" s="679"/>
      <c r="T26" s="679"/>
      <c r="U26" s="679"/>
      <c r="V26" s="679"/>
      <c r="W26" s="679"/>
      <c r="X26" s="679"/>
      <c r="Y26" s="680"/>
      <c r="Z26" s="715">
        <v>56.1</v>
      </c>
      <c r="AA26" s="715"/>
      <c r="AB26" s="715"/>
      <c r="AC26" s="715"/>
      <c r="AD26" s="716">
        <v>23234321</v>
      </c>
      <c r="AE26" s="716"/>
      <c r="AF26" s="716"/>
      <c r="AG26" s="716"/>
      <c r="AH26" s="716"/>
      <c r="AI26" s="716"/>
      <c r="AJ26" s="716"/>
      <c r="AK26" s="716"/>
      <c r="AL26" s="681">
        <v>98</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237</v>
      </c>
      <c r="BP26" s="715"/>
      <c r="BQ26" s="715"/>
      <c r="BR26" s="715"/>
      <c r="BS26" s="684" t="s">
        <v>237</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4060649</v>
      </c>
      <c r="CS26" s="679"/>
      <c r="CT26" s="679"/>
      <c r="CU26" s="679"/>
      <c r="CV26" s="679"/>
      <c r="CW26" s="679"/>
      <c r="CX26" s="679"/>
      <c r="CY26" s="680"/>
      <c r="CZ26" s="681">
        <v>9.3000000000000007</v>
      </c>
      <c r="DA26" s="699"/>
      <c r="DB26" s="699"/>
      <c r="DC26" s="700"/>
      <c r="DD26" s="684">
        <v>3639389</v>
      </c>
      <c r="DE26" s="679"/>
      <c r="DF26" s="679"/>
      <c r="DG26" s="679"/>
      <c r="DH26" s="679"/>
      <c r="DI26" s="679"/>
      <c r="DJ26" s="679"/>
      <c r="DK26" s="680"/>
      <c r="DL26" s="684" t="s">
        <v>237</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11083</v>
      </c>
      <c r="S27" s="679"/>
      <c r="T27" s="679"/>
      <c r="U27" s="679"/>
      <c r="V27" s="679"/>
      <c r="W27" s="679"/>
      <c r="X27" s="679"/>
      <c r="Y27" s="680"/>
      <c r="Z27" s="715">
        <v>0</v>
      </c>
      <c r="AA27" s="715"/>
      <c r="AB27" s="715"/>
      <c r="AC27" s="715"/>
      <c r="AD27" s="716">
        <v>11083</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12159267</v>
      </c>
      <c r="BH27" s="679"/>
      <c r="BI27" s="679"/>
      <c r="BJ27" s="679"/>
      <c r="BK27" s="679"/>
      <c r="BL27" s="679"/>
      <c r="BM27" s="679"/>
      <c r="BN27" s="680"/>
      <c r="BO27" s="715">
        <v>100</v>
      </c>
      <c r="BP27" s="715"/>
      <c r="BQ27" s="715"/>
      <c r="BR27" s="715"/>
      <c r="BS27" s="684">
        <v>654171</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8352319</v>
      </c>
      <c r="CS27" s="697"/>
      <c r="CT27" s="697"/>
      <c r="CU27" s="697"/>
      <c r="CV27" s="697"/>
      <c r="CW27" s="697"/>
      <c r="CX27" s="697"/>
      <c r="CY27" s="698"/>
      <c r="CZ27" s="681">
        <v>19.100000000000001</v>
      </c>
      <c r="DA27" s="699"/>
      <c r="DB27" s="699"/>
      <c r="DC27" s="700"/>
      <c r="DD27" s="684">
        <v>2658411</v>
      </c>
      <c r="DE27" s="697"/>
      <c r="DF27" s="697"/>
      <c r="DG27" s="697"/>
      <c r="DH27" s="697"/>
      <c r="DI27" s="697"/>
      <c r="DJ27" s="697"/>
      <c r="DK27" s="698"/>
      <c r="DL27" s="684">
        <v>2656901</v>
      </c>
      <c r="DM27" s="697"/>
      <c r="DN27" s="697"/>
      <c r="DO27" s="697"/>
      <c r="DP27" s="697"/>
      <c r="DQ27" s="697"/>
      <c r="DR27" s="697"/>
      <c r="DS27" s="697"/>
      <c r="DT27" s="697"/>
      <c r="DU27" s="697"/>
      <c r="DV27" s="698"/>
      <c r="DW27" s="681">
        <v>10.7</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488225</v>
      </c>
      <c r="S28" s="679"/>
      <c r="T28" s="679"/>
      <c r="U28" s="679"/>
      <c r="V28" s="679"/>
      <c r="W28" s="679"/>
      <c r="X28" s="679"/>
      <c r="Y28" s="680"/>
      <c r="Z28" s="715">
        <v>1.1000000000000001</v>
      </c>
      <c r="AA28" s="715"/>
      <c r="AB28" s="715"/>
      <c r="AC28" s="715"/>
      <c r="AD28" s="716">
        <v>2</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5838796</v>
      </c>
      <c r="CS28" s="679"/>
      <c r="CT28" s="679"/>
      <c r="CU28" s="679"/>
      <c r="CV28" s="679"/>
      <c r="CW28" s="679"/>
      <c r="CX28" s="679"/>
      <c r="CY28" s="680"/>
      <c r="CZ28" s="681">
        <v>13.4</v>
      </c>
      <c r="DA28" s="699"/>
      <c r="DB28" s="699"/>
      <c r="DC28" s="700"/>
      <c r="DD28" s="684">
        <v>5641076</v>
      </c>
      <c r="DE28" s="679"/>
      <c r="DF28" s="679"/>
      <c r="DG28" s="679"/>
      <c r="DH28" s="679"/>
      <c r="DI28" s="679"/>
      <c r="DJ28" s="679"/>
      <c r="DK28" s="680"/>
      <c r="DL28" s="684">
        <v>5139992</v>
      </c>
      <c r="DM28" s="679"/>
      <c r="DN28" s="679"/>
      <c r="DO28" s="679"/>
      <c r="DP28" s="679"/>
      <c r="DQ28" s="679"/>
      <c r="DR28" s="679"/>
      <c r="DS28" s="679"/>
      <c r="DT28" s="679"/>
      <c r="DU28" s="679"/>
      <c r="DV28" s="680"/>
      <c r="DW28" s="681">
        <v>20.7</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684886</v>
      </c>
      <c r="S29" s="679"/>
      <c r="T29" s="679"/>
      <c r="U29" s="679"/>
      <c r="V29" s="679"/>
      <c r="W29" s="679"/>
      <c r="X29" s="679"/>
      <c r="Y29" s="680"/>
      <c r="Z29" s="715">
        <v>1.5</v>
      </c>
      <c r="AA29" s="715"/>
      <c r="AB29" s="715"/>
      <c r="AC29" s="715"/>
      <c r="AD29" s="716">
        <v>191430</v>
      </c>
      <c r="AE29" s="716"/>
      <c r="AF29" s="716"/>
      <c r="AG29" s="716"/>
      <c r="AH29" s="716"/>
      <c r="AI29" s="716"/>
      <c r="AJ29" s="716"/>
      <c r="AK29" s="716"/>
      <c r="AL29" s="681">
        <v>0.8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69</v>
      </c>
      <c r="CG29" s="712"/>
      <c r="CH29" s="712"/>
      <c r="CI29" s="712"/>
      <c r="CJ29" s="712"/>
      <c r="CK29" s="712"/>
      <c r="CL29" s="712"/>
      <c r="CM29" s="712"/>
      <c r="CN29" s="712"/>
      <c r="CO29" s="712"/>
      <c r="CP29" s="712"/>
      <c r="CQ29" s="713"/>
      <c r="CR29" s="678">
        <v>5838283</v>
      </c>
      <c r="CS29" s="697"/>
      <c r="CT29" s="697"/>
      <c r="CU29" s="697"/>
      <c r="CV29" s="697"/>
      <c r="CW29" s="697"/>
      <c r="CX29" s="697"/>
      <c r="CY29" s="698"/>
      <c r="CZ29" s="681">
        <v>13.4</v>
      </c>
      <c r="DA29" s="699"/>
      <c r="DB29" s="699"/>
      <c r="DC29" s="700"/>
      <c r="DD29" s="684">
        <v>5640563</v>
      </c>
      <c r="DE29" s="697"/>
      <c r="DF29" s="697"/>
      <c r="DG29" s="697"/>
      <c r="DH29" s="697"/>
      <c r="DI29" s="697"/>
      <c r="DJ29" s="697"/>
      <c r="DK29" s="698"/>
      <c r="DL29" s="684">
        <v>5139479</v>
      </c>
      <c r="DM29" s="697"/>
      <c r="DN29" s="697"/>
      <c r="DO29" s="697"/>
      <c r="DP29" s="697"/>
      <c r="DQ29" s="697"/>
      <c r="DR29" s="697"/>
      <c r="DS29" s="697"/>
      <c r="DT29" s="697"/>
      <c r="DU29" s="697"/>
      <c r="DV29" s="698"/>
      <c r="DW29" s="681">
        <v>20.7</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543073</v>
      </c>
      <c r="S30" s="679"/>
      <c r="T30" s="679"/>
      <c r="U30" s="679"/>
      <c r="V30" s="679"/>
      <c r="W30" s="679"/>
      <c r="X30" s="679"/>
      <c r="Y30" s="680"/>
      <c r="Z30" s="715">
        <v>1.2</v>
      </c>
      <c r="AA30" s="715"/>
      <c r="AB30" s="715"/>
      <c r="AC30" s="715"/>
      <c r="AD30" s="716" t="s">
        <v>237</v>
      </c>
      <c r="AE30" s="716"/>
      <c r="AF30" s="716"/>
      <c r="AG30" s="716"/>
      <c r="AH30" s="716"/>
      <c r="AI30" s="716"/>
      <c r="AJ30" s="716"/>
      <c r="AK30" s="716"/>
      <c r="AL30" s="681" t="s">
        <v>237</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5518090</v>
      </c>
      <c r="CS30" s="679"/>
      <c r="CT30" s="679"/>
      <c r="CU30" s="679"/>
      <c r="CV30" s="679"/>
      <c r="CW30" s="679"/>
      <c r="CX30" s="679"/>
      <c r="CY30" s="680"/>
      <c r="CZ30" s="681">
        <v>12.6</v>
      </c>
      <c r="DA30" s="699"/>
      <c r="DB30" s="699"/>
      <c r="DC30" s="700"/>
      <c r="DD30" s="684">
        <v>5320370</v>
      </c>
      <c r="DE30" s="679"/>
      <c r="DF30" s="679"/>
      <c r="DG30" s="679"/>
      <c r="DH30" s="679"/>
      <c r="DI30" s="679"/>
      <c r="DJ30" s="679"/>
      <c r="DK30" s="680"/>
      <c r="DL30" s="684">
        <v>4819588</v>
      </c>
      <c r="DM30" s="679"/>
      <c r="DN30" s="679"/>
      <c r="DO30" s="679"/>
      <c r="DP30" s="679"/>
      <c r="DQ30" s="679"/>
      <c r="DR30" s="679"/>
      <c r="DS30" s="679"/>
      <c r="DT30" s="679"/>
      <c r="DU30" s="679"/>
      <c r="DV30" s="680"/>
      <c r="DW30" s="681">
        <v>19.5</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6399314</v>
      </c>
      <c r="S31" s="679"/>
      <c r="T31" s="679"/>
      <c r="U31" s="679"/>
      <c r="V31" s="679"/>
      <c r="W31" s="679"/>
      <c r="X31" s="679"/>
      <c r="Y31" s="680"/>
      <c r="Z31" s="715">
        <v>14.5</v>
      </c>
      <c r="AA31" s="715"/>
      <c r="AB31" s="715"/>
      <c r="AC31" s="715"/>
      <c r="AD31" s="716" t="s">
        <v>237</v>
      </c>
      <c r="AE31" s="716"/>
      <c r="AF31" s="716"/>
      <c r="AG31" s="716"/>
      <c r="AH31" s="716"/>
      <c r="AI31" s="716"/>
      <c r="AJ31" s="716"/>
      <c r="AK31" s="716"/>
      <c r="AL31" s="681" t="s">
        <v>237</v>
      </c>
      <c r="AM31" s="682"/>
      <c r="AN31" s="682"/>
      <c r="AO31" s="717"/>
      <c r="AP31" s="754" t="s">
        <v>313</v>
      </c>
      <c r="AQ31" s="755"/>
      <c r="AR31" s="755"/>
      <c r="AS31" s="755"/>
      <c r="AT31" s="760" t="s">
        <v>314</v>
      </c>
      <c r="AU31" s="231"/>
      <c r="AV31" s="231"/>
      <c r="AW31" s="231"/>
      <c r="AX31" s="744" t="s">
        <v>191</v>
      </c>
      <c r="AY31" s="745"/>
      <c r="AZ31" s="745"/>
      <c r="BA31" s="745"/>
      <c r="BB31" s="745"/>
      <c r="BC31" s="745"/>
      <c r="BD31" s="745"/>
      <c r="BE31" s="745"/>
      <c r="BF31" s="746"/>
      <c r="BG31" s="747">
        <v>99.4</v>
      </c>
      <c r="BH31" s="748"/>
      <c r="BI31" s="748"/>
      <c r="BJ31" s="748"/>
      <c r="BK31" s="748"/>
      <c r="BL31" s="748"/>
      <c r="BM31" s="749">
        <v>98.2</v>
      </c>
      <c r="BN31" s="748"/>
      <c r="BO31" s="748"/>
      <c r="BP31" s="748"/>
      <c r="BQ31" s="750"/>
      <c r="BR31" s="747">
        <v>99.3</v>
      </c>
      <c r="BS31" s="748"/>
      <c r="BT31" s="748"/>
      <c r="BU31" s="748"/>
      <c r="BV31" s="748"/>
      <c r="BW31" s="748"/>
      <c r="BX31" s="749">
        <v>98</v>
      </c>
      <c r="BY31" s="748"/>
      <c r="BZ31" s="748"/>
      <c r="CA31" s="748"/>
      <c r="CB31" s="750"/>
      <c r="CD31" s="765"/>
      <c r="CE31" s="766"/>
      <c r="CF31" s="711" t="s">
        <v>315</v>
      </c>
      <c r="CG31" s="712"/>
      <c r="CH31" s="712"/>
      <c r="CI31" s="712"/>
      <c r="CJ31" s="712"/>
      <c r="CK31" s="712"/>
      <c r="CL31" s="712"/>
      <c r="CM31" s="712"/>
      <c r="CN31" s="712"/>
      <c r="CO31" s="712"/>
      <c r="CP31" s="712"/>
      <c r="CQ31" s="713"/>
      <c r="CR31" s="678">
        <v>320193</v>
      </c>
      <c r="CS31" s="697"/>
      <c r="CT31" s="697"/>
      <c r="CU31" s="697"/>
      <c r="CV31" s="697"/>
      <c r="CW31" s="697"/>
      <c r="CX31" s="697"/>
      <c r="CY31" s="698"/>
      <c r="CZ31" s="681">
        <v>0.7</v>
      </c>
      <c r="DA31" s="699"/>
      <c r="DB31" s="699"/>
      <c r="DC31" s="700"/>
      <c r="DD31" s="684">
        <v>320193</v>
      </c>
      <c r="DE31" s="697"/>
      <c r="DF31" s="697"/>
      <c r="DG31" s="697"/>
      <c r="DH31" s="697"/>
      <c r="DI31" s="697"/>
      <c r="DJ31" s="697"/>
      <c r="DK31" s="698"/>
      <c r="DL31" s="684">
        <v>319891</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v>25827</v>
      </c>
      <c r="S32" s="679"/>
      <c r="T32" s="679"/>
      <c r="U32" s="679"/>
      <c r="V32" s="679"/>
      <c r="W32" s="679"/>
      <c r="X32" s="679"/>
      <c r="Y32" s="680"/>
      <c r="Z32" s="715">
        <v>0.1</v>
      </c>
      <c r="AA32" s="715"/>
      <c r="AB32" s="715"/>
      <c r="AC32" s="715"/>
      <c r="AD32" s="716">
        <v>25827</v>
      </c>
      <c r="AE32" s="716"/>
      <c r="AF32" s="716"/>
      <c r="AG32" s="716"/>
      <c r="AH32" s="716"/>
      <c r="AI32" s="716"/>
      <c r="AJ32" s="716"/>
      <c r="AK32" s="716"/>
      <c r="AL32" s="681">
        <v>0.1</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99.3</v>
      </c>
      <c r="BH32" s="697"/>
      <c r="BI32" s="697"/>
      <c r="BJ32" s="697"/>
      <c r="BK32" s="697"/>
      <c r="BL32" s="697"/>
      <c r="BM32" s="682">
        <v>98.1</v>
      </c>
      <c r="BN32" s="743"/>
      <c r="BO32" s="743"/>
      <c r="BP32" s="743"/>
      <c r="BQ32" s="721"/>
      <c r="BR32" s="751">
        <v>99.2</v>
      </c>
      <c r="BS32" s="697"/>
      <c r="BT32" s="697"/>
      <c r="BU32" s="697"/>
      <c r="BV32" s="697"/>
      <c r="BW32" s="697"/>
      <c r="BX32" s="682">
        <v>97.9</v>
      </c>
      <c r="BY32" s="743"/>
      <c r="BZ32" s="743"/>
      <c r="CA32" s="743"/>
      <c r="CB32" s="721"/>
      <c r="CD32" s="767"/>
      <c r="CE32" s="768"/>
      <c r="CF32" s="711" t="s">
        <v>319</v>
      </c>
      <c r="CG32" s="712"/>
      <c r="CH32" s="712"/>
      <c r="CI32" s="712"/>
      <c r="CJ32" s="712"/>
      <c r="CK32" s="712"/>
      <c r="CL32" s="712"/>
      <c r="CM32" s="712"/>
      <c r="CN32" s="712"/>
      <c r="CO32" s="712"/>
      <c r="CP32" s="712"/>
      <c r="CQ32" s="713"/>
      <c r="CR32" s="678">
        <v>513</v>
      </c>
      <c r="CS32" s="679"/>
      <c r="CT32" s="679"/>
      <c r="CU32" s="679"/>
      <c r="CV32" s="679"/>
      <c r="CW32" s="679"/>
      <c r="CX32" s="679"/>
      <c r="CY32" s="680"/>
      <c r="CZ32" s="681">
        <v>0</v>
      </c>
      <c r="DA32" s="699"/>
      <c r="DB32" s="699"/>
      <c r="DC32" s="700"/>
      <c r="DD32" s="684">
        <v>513</v>
      </c>
      <c r="DE32" s="679"/>
      <c r="DF32" s="679"/>
      <c r="DG32" s="679"/>
      <c r="DH32" s="679"/>
      <c r="DI32" s="679"/>
      <c r="DJ32" s="679"/>
      <c r="DK32" s="680"/>
      <c r="DL32" s="684">
        <v>513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3182378</v>
      </c>
      <c r="S33" s="679"/>
      <c r="T33" s="679"/>
      <c r="U33" s="679"/>
      <c r="V33" s="679"/>
      <c r="W33" s="679"/>
      <c r="X33" s="679"/>
      <c r="Y33" s="680"/>
      <c r="Z33" s="715">
        <v>7.2</v>
      </c>
      <c r="AA33" s="715"/>
      <c r="AB33" s="715"/>
      <c r="AC33" s="715"/>
      <c r="AD33" s="716" t="s">
        <v>237</v>
      </c>
      <c r="AE33" s="716"/>
      <c r="AF33" s="716"/>
      <c r="AG33" s="716"/>
      <c r="AH33" s="716"/>
      <c r="AI33" s="716"/>
      <c r="AJ33" s="716"/>
      <c r="AK33" s="716"/>
      <c r="AL33" s="681" t="s">
        <v>237</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99.5</v>
      </c>
      <c r="BH33" s="663"/>
      <c r="BI33" s="663"/>
      <c r="BJ33" s="663"/>
      <c r="BK33" s="663"/>
      <c r="BL33" s="663"/>
      <c r="BM33" s="706">
        <v>98.3</v>
      </c>
      <c r="BN33" s="663"/>
      <c r="BO33" s="663"/>
      <c r="BP33" s="663"/>
      <c r="BQ33" s="727"/>
      <c r="BR33" s="742">
        <v>99.5</v>
      </c>
      <c r="BS33" s="663"/>
      <c r="BT33" s="663"/>
      <c r="BU33" s="663"/>
      <c r="BV33" s="663"/>
      <c r="BW33" s="663"/>
      <c r="BX33" s="706">
        <v>98</v>
      </c>
      <c r="BY33" s="663"/>
      <c r="BZ33" s="663"/>
      <c r="CA33" s="663"/>
      <c r="CB33" s="727"/>
      <c r="CD33" s="711" t="s">
        <v>322</v>
      </c>
      <c r="CE33" s="712"/>
      <c r="CF33" s="712"/>
      <c r="CG33" s="712"/>
      <c r="CH33" s="712"/>
      <c r="CI33" s="712"/>
      <c r="CJ33" s="712"/>
      <c r="CK33" s="712"/>
      <c r="CL33" s="712"/>
      <c r="CM33" s="712"/>
      <c r="CN33" s="712"/>
      <c r="CO33" s="712"/>
      <c r="CP33" s="712"/>
      <c r="CQ33" s="713"/>
      <c r="CR33" s="678">
        <v>15674682</v>
      </c>
      <c r="CS33" s="697"/>
      <c r="CT33" s="697"/>
      <c r="CU33" s="697"/>
      <c r="CV33" s="697"/>
      <c r="CW33" s="697"/>
      <c r="CX33" s="697"/>
      <c r="CY33" s="698"/>
      <c r="CZ33" s="681">
        <v>35.9</v>
      </c>
      <c r="DA33" s="699"/>
      <c r="DB33" s="699"/>
      <c r="DC33" s="700"/>
      <c r="DD33" s="684">
        <v>11465113</v>
      </c>
      <c r="DE33" s="697"/>
      <c r="DF33" s="697"/>
      <c r="DG33" s="697"/>
      <c r="DH33" s="697"/>
      <c r="DI33" s="697"/>
      <c r="DJ33" s="697"/>
      <c r="DK33" s="698"/>
      <c r="DL33" s="684">
        <v>9448165</v>
      </c>
      <c r="DM33" s="697"/>
      <c r="DN33" s="697"/>
      <c r="DO33" s="697"/>
      <c r="DP33" s="697"/>
      <c r="DQ33" s="697"/>
      <c r="DR33" s="697"/>
      <c r="DS33" s="697"/>
      <c r="DT33" s="697"/>
      <c r="DU33" s="697"/>
      <c r="DV33" s="698"/>
      <c r="DW33" s="681">
        <v>38.1</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408783</v>
      </c>
      <c r="S34" s="679"/>
      <c r="T34" s="679"/>
      <c r="U34" s="679"/>
      <c r="V34" s="679"/>
      <c r="W34" s="679"/>
      <c r="X34" s="679"/>
      <c r="Y34" s="680"/>
      <c r="Z34" s="715">
        <v>0.9</v>
      </c>
      <c r="AA34" s="715"/>
      <c r="AB34" s="715"/>
      <c r="AC34" s="715"/>
      <c r="AD34" s="716">
        <v>231322</v>
      </c>
      <c r="AE34" s="716"/>
      <c r="AF34" s="716"/>
      <c r="AG34" s="716"/>
      <c r="AH34" s="716"/>
      <c r="AI34" s="716"/>
      <c r="AJ34" s="716"/>
      <c r="AK34" s="716"/>
      <c r="AL34" s="681">
        <v>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5397316</v>
      </c>
      <c r="CS34" s="679"/>
      <c r="CT34" s="679"/>
      <c r="CU34" s="679"/>
      <c r="CV34" s="679"/>
      <c r="CW34" s="679"/>
      <c r="CX34" s="679"/>
      <c r="CY34" s="680"/>
      <c r="CZ34" s="681">
        <v>12.4</v>
      </c>
      <c r="DA34" s="699"/>
      <c r="DB34" s="699"/>
      <c r="DC34" s="700"/>
      <c r="DD34" s="684">
        <v>3766629</v>
      </c>
      <c r="DE34" s="679"/>
      <c r="DF34" s="679"/>
      <c r="DG34" s="679"/>
      <c r="DH34" s="679"/>
      <c r="DI34" s="679"/>
      <c r="DJ34" s="679"/>
      <c r="DK34" s="680"/>
      <c r="DL34" s="684">
        <v>3119613</v>
      </c>
      <c r="DM34" s="679"/>
      <c r="DN34" s="679"/>
      <c r="DO34" s="679"/>
      <c r="DP34" s="679"/>
      <c r="DQ34" s="679"/>
      <c r="DR34" s="679"/>
      <c r="DS34" s="679"/>
      <c r="DT34" s="679"/>
      <c r="DU34" s="679"/>
      <c r="DV34" s="680"/>
      <c r="DW34" s="681">
        <v>12.6</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287213</v>
      </c>
      <c r="S35" s="679"/>
      <c r="T35" s="679"/>
      <c r="U35" s="679"/>
      <c r="V35" s="679"/>
      <c r="W35" s="679"/>
      <c r="X35" s="679"/>
      <c r="Y35" s="680"/>
      <c r="Z35" s="715">
        <v>0.6</v>
      </c>
      <c r="AA35" s="715"/>
      <c r="AB35" s="715"/>
      <c r="AC35" s="715"/>
      <c r="AD35" s="716" t="s">
        <v>237</v>
      </c>
      <c r="AE35" s="716"/>
      <c r="AF35" s="716"/>
      <c r="AG35" s="716"/>
      <c r="AH35" s="716"/>
      <c r="AI35" s="716"/>
      <c r="AJ35" s="716"/>
      <c r="AK35" s="716"/>
      <c r="AL35" s="681" t="s">
        <v>237</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269885</v>
      </c>
      <c r="CS35" s="697"/>
      <c r="CT35" s="697"/>
      <c r="CU35" s="697"/>
      <c r="CV35" s="697"/>
      <c r="CW35" s="697"/>
      <c r="CX35" s="697"/>
      <c r="CY35" s="698"/>
      <c r="CZ35" s="681">
        <v>0.6</v>
      </c>
      <c r="DA35" s="699"/>
      <c r="DB35" s="699"/>
      <c r="DC35" s="700"/>
      <c r="DD35" s="684">
        <v>213641</v>
      </c>
      <c r="DE35" s="697"/>
      <c r="DF35" s="697"/>
      <c r="DG35" s="697"/>
      <c r="DH35" s="697"/>
      <c r="DI35" s="697"/>
      <c r="DJ35" s="697"/>
      <c r="DK35" s="698"/>
      <c r="DL35" s="684">
        <v>208811</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1507107</v>
      </c>
      <c r="S36" s="679"/>
      <c r="T36" s="679"/>
      <c r="U36" s="679"/>
      <c r="V36" s="679"/>
      <c r="W36" s="679"/>
      <c r="X36" s="679"/>
      <c r="Y36" s="680"/>
      <c r="Z36" s="715">
        <v>3.4</v>
      </c>
      <c r="AA36" s="715"/>
      <c r="AB36" s="715"/>
      <c r="AC36" s="715"/>
      <c r="AD36" s="716" t="s">
        <v>237</v>
      </c>
      <c r="AE36" s="716"/>
      <c r="AF36" s="716"/>
      <c r="AG36" s="716"/>
      <c r="AH36" s="716"/>
      <c r="AI36" s="716"/>
      <c r="AJ36" s="716"/>
      <c r="AK36" s="716"/>
      <c r="AL36" s="681" t="s">
        <v>237</v>
      </c>
      <c r="AM36" s="682"/>
      <c r="AN36" s="682"/>
      <c r="AO36" s="717"/>
      <c r="AP36" s="235"/>
      <c r="AQ36" s="730" t="s">
        <v>330</v>
      </c>
      <c r="AR36" s="731"/>
      <c r="AS36" s="731"/>
      <c r="AT36" s="731"/>
      <c r="AU36" s="731"/>
      <c r="AV36" s="731"/>
      <c r="AW36" s="731"/>
      <c r="AX36" s="731"/>
      <c r="AY36" s="732"/>
      <c r="AZ36" s="733">
        <v>6209892</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62478</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4670249</v>
      </c>
      <c r="CS36" s="679"/>
      <c r="CT36" s="679"/>
      <c r="CU36" s="679"/>
      <c r="CV36" s="679"/>
      <c r="CW36" s="679"/>
      <c r="CX36" s="679"/>
      <c r="CY36" s="680"/>
      <c r="CZ36" s="681">
        <v>10.7</v>
      </c>
      <c r="DA36" s="699"/>
      <c r="DB36" s="699"/>
      <c r="DC36" s="700"/>
      <c r="DD36" s="684">
        <v>3634573</v>
      </c>
      <c r="DE36" s="679"/>
      <c r="DF36" s="679"/>
      <c r="DG36" s="679"/>
      <c r="DH36" s="679"/>
      <c r="DI36" s="679"/>
      <c r="DJ36" s="679"/>
      <c r="DK36" s="680"/>
      <c r="DL36" s="684">
        <v>2880016</v>
      </c>
      <c r="DM36" s="679"/>
      <c r="DN36" s="679"/>
      <c r="DO36" s="679"/>
      <c r="DP36" s="679"/>
      <c r="DQ36" s="679"/>
      <c r="DR36" s="679"/>
      <c r="DS36" s="679"/>
      <c r="DT36" s="679"/>
      <c r="DU36" s="679"/>
      <c r="DV36" s="680"/>
      <c r="DW36" s="681">
        <v>11.6</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554190</v>
      </c>
      <c r="S37" s="679"/>
      <c r="T37" s="679"/>
      <c r="U37" s="679"/>
      <c r="V37" s="679"/>
      <c r="W37" s="679"/>
      <c r="X37" s="679"/>
      <c r="Y37" s="680"/>
      <c r="Z37" s="715">
        <v>1.3</v>
      </c>
      <c r="AA37" s="715"/>
      <c r="AB37" s="715"/>
      <c r="AC37" s="715"/>
      <c r="AD37" s="716" t="s">
        <v>237</v>
      </c>
      <c r="AE37" s="716"/>
      <c r="AF37" s="716"/>
      <c r="AG37" s="716"/>
      <c r="AH37" s="716"/>
      <c r="AI37" s="716"/>
      <c r="AJ37" s="716"/>
      <c r="AK37" s="716"/>
      <c r="AL37" s="681" t="s">
        <v>237</v>
      </c>
      <c r="AM37" s="682"/>
      <c r="AN37" s="682"/>
      <c r="AO37" s="717"/>
      <c r="AQ37" s="718" t="s">
        <v>334</v>
      </c>
      <c r="AR37" s="719"/>
      <c r="AS37" s="719"/>
      <c r="AT37" s="719"/>
      <c r="AU37" s="719"/>
      <c r="AV37" s="719"/>
      <c r="AW37" s="719"/>
      <c r="AX37" s="719"/>
      <c r="AY37" s="720"/>
      <c r="AZ37" s="678">
        <v>1365562</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-20042</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71425</v>
      </c>
      <c r="CS37" s="697"/>
      <c r="CT37" s="697"/>
      <c r="CU37" s="697"/>
      <c r="CV37" s="697"/>
      <c r="CW37" s="697"/>
      <c r="CX37" s="697"/>
      <c r="CY37" s="698"/>
      <c r="CZ37" s="681">
        <v>0.2</v>
      </c>
      <c r="DA37" s="699"/>
      <c r="DB37" s="699"/>
      <c r="DC37" s="700"/>
      <c r="DD37" s="684">
        <v>71425</v>
      </c>
      <c r="DE37" s="697"/>
      <c r="DF37" s="697"/>
      <c r="DG37" s="697"/>
      <c r="DH37" s="697"/>
      <c r="DI37" s="697"/>
      <c r="DJ37" s="697"/>
      <c r="DK37" s="698"/>
      <c r="DL37" s="684">
        <v>65833</v>
      </c>
      <c r="DM37" s="697"/>
      <c r="DN37" s="697"/>
      <c r="DO37" s="697"/>
      <c r="DP37" s="697"/>
      <c r="DQ37" s="697"/>
      <c r="DR37" s="697"/>
      <c r="DS37" s="697"/>
      <c r="DT37" s="697"/>
      <c r="DU37" s="697"/>
      <c r="DV37" s="698"/>
      <c r="DW37" s="681">
        <v>0.3</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625113</v>
      </c>
      <c r="S38" s="679"/>
      <c r="T38" s="679"/>
      <c r="U38" s="679"/>
      <c r="V38" s="679"/>
      <c r="W38" s="679"/>
      <c r="X38" s="679"/>
      <c r="Y38" s="680"/>
      <c r="Z38" s="715">
        <v>1.4</v>
      </c>
      <c r="AA38" s="715"/>
      <c r="AB38" s="715"/>
      <c r="AC38" s="715"/>
      <c r="AD38" s="716">
        <v>2969</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1310063</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9346</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3695112</v>
      </c>
      <c r="CS38" s="679"/>
      <c r="CT38" s="679"/>
      <c r="CU38" s="679"/>
      <c r="CV38" s="679"/>
      <c r="CW38" s="679"/>
      <c r="CX38" s="679"/>
      <c r="CY38" s="680"/>
      <c r="CZ38" s="681">
        <v>8.5</v>
      </c>
      <c r="DA38" s="699"/>
      <c r="DB38" s="699"/>
      <c r="DC38" s="700"/>
      <c r="DD38" s="684">
        <v>3173893</v>
      </c>
      <c r="DE38" s="679"/>
      <c r="DF38" s="679"/>
      <c r="DG38" s="679"/>
      <c r="DH38" s="679"/>
      <c r="DI38" s="679"/>
      <c r="DJ38" s="679"/>
      <c r="DK38" s="680"/>
      <c r="DL38" s="684">
        <v>3009527</v>
      </c>
      <c r="DM38" s="679"/>
      <c r="DN38" s="679"/>
      <c r="DO38" s="679"/>
      <c r="DP38" s="679"/>
      <c r="DQ38" s="679"/>
      <c r="DR38" s="679"/>
      <c r="DS38" s="679"/>
      <c r="DT38" s="679"/>
      <c r="DU38" s="679"/>
      <c r="DV38" s="680"/>
      <c r="DW38" s="681">
        <v>12.1</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4710871</v>
      </c>
      <c r="S39" s="679"/>
      <c r="T39" s="679"/>
      <c r="U39" s="679"/>
      <c r="V39" s="679"/>
      <c r="W39" s="679"/>
      <c r="X39" s="679"/>
      <c r="Y39" s="680"/>
      <c r="Z39" s="715">
        <v>10.6</v>
      </c>
      <c r="AA39" s="715"/>
      <c r="AB39" s="715"/>
      <c r="AC39" s="715"/>
      <c r="AD39" s="716" t="s">
        <v>237</v>
      </c>
      <c r="AE39" s="716"/>
      <c r="AF39" s="716"/>
      <c r="AG39" s="716"/>
      <c r="AH39" s="716"/>
      <c r="AI39" s="716"/>
      <c r="AJ39" s="716"/>
      <c r="AK39" s="716"/>
      <c r="AL39" s="681" t="s">
        <v>237</v>
      </c>
      <c r="AM39" s="682"/>
      <c r="AN39" s="682"/>
      <c r="AO39" s="717"/>
      <c r="AQ39" s="718" t="s">
        <v>342</v>
      </c>
      <c r="AR39" s="719"/>
      <c r="AS39" s="719"/>
      <c r="AT39" s="719"/>
      <c r="AU39" s="719"/>
      <c r="AV39" s="719"/>
      <c r="AW39" s="719"/>
      <c r="AX39" s="719"/>
      <c r="AY39" s="720"/>
      <c r="AZ39" s="678">
        <v>375825</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14106</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1396135</v>
      </c>
      <c r="CS39" s="697"/>
      <c r="CT39" s="697"/>
      <c r="CU39" s="697"/>
      <c r="CV39" s="697"/>
      <c r="CW39" s="697"/>
      <c r="CX39" s="697"/>
      <c r="CY39" s="698"/>
      <c r="CZ39" s="681">
        <v>3.2</v>
      </c>
      <c r="DA39" s="699"/>
      <c r="DB39" s="699"/>
      <c r="DC39" s="700"/>
      <c r="DD39" s="684">
        <v>431379</v>
      </c>
      <c r="DE39" s="697"/>
      <c r="DF39" s="697"/>
      <c r="DG39" s="697"/>
      <c r="DH39" s="697"/>
      <c r="DI39" s="697"/>
      <c r="DJ39" s="697"/>
      <c r="DK39" s="698"/>
      <c r="DL39" s="684" t="s">
        <v>237</v>
      </c>
      <c r="DM39" s="697"/>
      <c r="DN39" s="697"/>
      <c r="DO39" s="697"/>
      <c r="DP39" s="697"/>
      <c r="DQ39" s="697"/>
      <c r="DR39" s="697"/>
      <c r="DS39" s="697"/>
      <c r="DT39" s="697"/>
      <c r="DU39" s="697"/>
      <c r="DV39" s="698"/>
      <c r="DW39" s="681" t="s">
        <v>237</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237</v>
      </c>
      <c r="S40" s="679"/>
      <c r="T40" s="679"/>
      <c r="U40" s="679"/>
      <c r="V40" s="679"/>
      <c r="W40" s="679"/>
      <c r="X40" s="679"/>
      <c r="Y40" s="680"/>
      <c r="Z40" s="715" t="s">
        <v>237</v>
      </c>
      <c r="AA40" s="715"/>
      <c r="AB40" s="715"/>
      <c r="AC40" s="715"/>
      <c r="AD40" s="716" t="s">
        <v>237</v>
      </c>
      <c r="AE40" s="716"/>
      <c r="AF40" s="716"/>
      <c r="AG40" s="716"/>
      <c r="AH40" s="716"/>
      <c r="AI40" s="716"/>
      <c r="AJ40" s="716"/>
      <c r="AK40" s="716"/>
      <c r="AL40" s="681" t="s">
        <v>237</v>
      </c>
      <c r="AM40" s="682"/>
      <c r="AN40" s="682"/>
      <c r="AO40" s="717"/>
      <c r="AQ40" s="718" t="s">
        <v>346</v>
      </c>
      <c r="AR40" s="719"/>
      <c r="AS40" s="719"/>
      <c r="AT40" s="719"/>
      <c r="AU40" s="719"/>
      <c r="AV40" s="719"/>
      <c r="AW40" s="719"/>
      <c r="AX40" s="719"/>
      <c r="AY40" s="720"/>
      <c r="AZ40" s="678">
        <v>10354</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90</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245985</v>
      </c>
      <c r="CS40" s="679"/>
      <c r="CT40" s="679"/>
      <c r="CU40" s="679"/>
      <c r="CV40" s="679"/>
      <c r="CW40" s="679"/>
      <c r="CX40" s="679"/>
      <c r="CY40" s="680"/>
      <c r="CZ40" s="681">
        <v>0.6</v>
      </c>
      <c r="DA40" s="699"/>
      <c r="DB40" s="699"/>
      <c r="DC40" s="700"/>
      <c r="DD40" s="684">
        <v>244998</v>
      </c>
      <c r="DE40" s="679"/>
      <c r="DF40" s="679"/>
      <c r="DG40" s="679"/>
      <c r="DH40" s="679"/>
      <c r="DI40" s="679"/>
      <c r="DJ40" s="679"/>
      <c r="DK40" s="680"/>
      <c r="DL40" s="684">
        <v>230198</v>
      </c>
      <c r="DM40" s="679"/>
      <c r="DN40" s="679"/>
      <c r="DO40" s="679"/>
      <c r="DP40" s="679"/>
      <c r="DQ40" s="679"/>
      <c r="DR40" s="679"/>
      <c r="DS40" s="679"/>
      <c r="DT40" s="679"/>
      <c r="DU40" s="679"/>
      <c r="DV40" s="680"/>
      <c r="DW40" s="681">
        <v>0.9</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1080971</v>
      </c>
      <c r="S41" s="679"/>
      <c r="T41" s="679"/>
      <c r="U41" s="679"/>
      <c r="V41" s="679"/>
      <c r="W41" s="679"/>
      <c r="X41" s="679"/>
      <c r="Y41" s="680"/>
      <c r="Z41" s="715">
        <v>2.4</v>
      </c>
      <c r="AA41" s="715"/>
      <c r="AB41" s="715"/>
      <c r="AC41" s="715"/>
      <c r="AD41" s="716" t="s">
        <v>237</v>
      </c>
      <c r="AE41" s="716"/>
      <c r="AF41" s="716"/>
      <c r="AG41" s="716"/>
      <c r="AH41" s="716"/>
      <c r="AI41" s="716"/>
      <c r="AJ41" s="716"/>
      <c r="AK41" s="716"/>
      <c r="AL41" s="681" t="s">
        <v>237</v>
      </c>
      <c r="AM41" s="682"/>
      <c r="AN41" s="682"/>
      <c r="AO41" s="717"/>
      <c r="AQ41" s="718" t="s">
        <v>351</v>
      </c>
      <c r="AR41" s="719"/>
      <c r="AS41" s="719"/>
      <c r="AT41" s="719"/>
      <c r="AU41" s="719"/>
      <c r="AV41" s="719"/>
      <c r="AW41" s="719"/>
      <c r="AX41" s="719"/>
      <c r="AY41" s="720"/>
      <c r="AZ41" s="678">
        <v>648975</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237</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237</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44279046</v>
      </c>
      <c r="S42" s="701"/>
      <c r="T42" s="701"/>
      <c r="U42" s="701"/>
      <c r="V42" s="701"/>
      <c r="W42" s="701"/>
      <c r="X42" s="701"/>
      <c r="Y42" s="703"/>
      <c r="Z42" s="704">
        <v>100</v>
      </c>
      <c r="AA42" s="704"/>
      <c r="AB42" s="704"/>
      <c r="AC42" s="704"/>
      <c r="AD42" s="705">
        <v>23696954</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2499113</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381</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7119347</v>
      </c>
      <c r="CS42" s="679"/>
      <c r="CT42" s="679"/>
      <c r="CU42" s="679"/>
      <c r="CV42" s="679"/>
      <c r="CW42" s="679"/>
      <c r="CX42" s="679"/>
      <c r="CY42" s="680"/>
      <c r="CZ42" s="681">
        <v>16.3</v>
      </c>
      <c r="DA42" s="682"/>
      <c r="DB42" s="682"/>
      <c r="DC42" s="683"/>
      <c r="DD42" s="684">
        <v>875729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367778</v>
      </c>
      <c r="CS43" s="697"/>
      <c r="CT43" s="697"/>
      <c r="CU43" s="697"/>
      <c r="CV43" s="697"/>
      <c r="CW43" s="697"/>
      <c r="CX43" s="697"/>
      <c r="CY43" s="698"/>
      <c r="CZ43" s="681">
        <v>0.8</v>
      </c>
      <c r="DA43" s="699"/>
      <c r="DB43" s="699"/>
      <c r="DC43" s="700"/>
      <c r="DD43" s="684">
        <v>363550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359</v>
      </c>
      <c r="CG44" s="676"/>
      <c r="CH44" s="676"/>
      <c r="CI44" s="676"/>
      <c r="CJ44" s="676"/>
      <c r="CK44" s="676"/>
      <c r="CL44" s="676"/>
      <c r="CM44" s="676"/>
      <c r="CN44" s="676"/>
      <c r="CO44" s="676"/>
      <c r="CP44" s="676"/>
      <c r="CQ44" s="677"/>
      <c r="CR44" s="678">
        <v>5233116</v>
      </c>
      <c r="CS44" s="679"/>
      <c r="CT44" s="679"/>
      <c r="CU44" s="679"/>
      <c r="CV44" s="679"/>
      <c r="CW44" s="679"/>
      <c r="CX44" s="679"/>
      <c r="CY44" s="680"/>
      <c r="CZ44" s="681">
        <v>12</v>
      </c>
      <c r="DA44" s="682"/>
      <c r="DB44" s="682"/>
      <c r="DC44" s="683"/>
      <c r="DD44" s="684">
        <v>726842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2361384</v>
      </c>
      <c r="CS45" s="697"/>
      <c r="CT45" s="697"/>
      <c r="CU45" s="697"/>
      <c r="CV45" s="697"/>
      <c r="CW45" s="697"/>
      <c r="CX45" s="697"/>
      <c r="CY45" s="698"/>
      <c r="CZ45" s="681">
        <v>5.4</v>
      </c>
      <c r="DA45" s="699"/>
      <c r="DB45" s="699"/>
      <c r="DC45" s="700"/>
      <c r="DD45" s="684">
        <v>81241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2720778</v>
      </c>
      <c r="CS46" s="679"/>
      <c r="CT46" s="679"/>
      <c r="CU46" s="679"/>
      <c r="CV46" s="679"/>
      <c r="CW46" s="679"/>
      <c r="CX46" s="679"/>
      <c r="CY46" s="680"/>
      <c r="CZ46" s="681">
        <v>6.2</v>
      </c>
      <c r="DA46" s="682"/>
      <c r="DB46" s="682"/>
      <c r="DC46" s="683"/>
      <c r="DD46" s="684">
        <v>622358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1886231</v>
      </c>
      <c r="CS47" s="697"/>
      <c r="CT47" s="697"/>
      <c r="CU47" s="697"/>
      <c r="CV47" s="697"/>
      <c r="CW47" s="697"/>
      <c r="CX47" s="697"/>
      <c r="CY47" s="698"/>
      <c r="CZ47" s="681">
        <v>4.3</v>
      </c>
      <c r="DA47" s="699"/>
      <c r="DB47" s="699"/>
      <c r="DC47" s="700"/>
      <c r="DD47" s="684">
        <v>148887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367</v>
      </c>
      <c r="CS48" s="679"/>
      <c r="CT48" s="679"/>
      <c r="CU48" s="679"/>
      <c r="CV48" s="679"/>
      <c r="CW48" s="679"/>
      <c r="CX48" s="679"/>
      <c r="CY48" s="680"/>
      <c r="CZ48" s="681" t="s">
        <v>237</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43685988</v>
      </c>
      <c r="CS49" s="663"/>
      <c r="CT49" s="663"/>
      <c r="CU49" s="663"/>
      <c r="CV49" s="663"/>
      <c r="CW49" s="663"/>
      <c r="CX49" s="663"/>
      <c r="CY49" s="664"/>
      <c r="CZ49" s="665">
        <v>100</v>
      </c>
      <c r="DA49" s="666"/>
      <c r="DB49" s="666"/>
      <c r="DC49" s="667"/>
      <c r="DD49" s="668">
        <v>26810346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lYU6JwQSHFHF1ndOKFX7qCOGJ9Rzznj0uCHfnDECpLAoXuCKGHZ5RVo9388rWmZUR0OfzwroBfqr40prWYGPCg==" saltValue="YDvgFQK1vK/BqY6CiJECQ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7" t="s">
        <v>370</v>
      </c>
      <c r="DK2" s="1208"/>
      <c r="DL2" s="1208"/>
      <c r="DM2" s="1208"/>
      <c r="DN2" s="1208"/>
      <c r="DO2" s="1209"/>
      <c r="DP2" s="250"/>
      <c r="DQ2" s="1207" t="s">
        <v>371</v>
      </c>
      <c r="DR2" s="1208"/>
      <c r="DS2" s="1208"/>
      <c r="DT2" s="1208"/>
      <c r="DU2" s="1208"/>
      <c r="DV2" s="1208"/>
      <c r="DW2" s="1208"/>
      <c r="DX2" s="1208"/>
      <c r="DY2" s="1208"/>
      <c r="DZ2" s="120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60" t="s">
        <v>372</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10"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5" t="s">
        <v>388</v>
      </c>
      <c r="DH5" s="1196"/>
      <c r="DI5" s="1196"/>
      <c r="DJ5" s="1196"/>
      <c r="DK5" s="1197"/>
      <c r="DL5" s="1195" t="s">
        <v>389</v>
      </c>
      <c r="DM5" s="1196"/>
      <c r="DN5" s="1196"/>
      <c r="DO5" s="1196"/>
      <c r="DP5" s="1197"/>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1"/>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8"/>
      <c r="DH6" s="1199"/>
      <c r="DI6" s="1199"/>
      <c r="DJ6" s="1199"/>
      <c r="DK6" s="1200"/>
      <c r="DL6" s="1198"/>
      <c r="DM6" s="1199"/>
      <c r="DN6" s="1199"/>
      <c r="DO6" s="1199"/>
      <c r="DP6" s="1200"/>
      <c r="DQ6" s="1097"/>
      <c r="DR6" s="1098"/>
      <c r="DS6" s="1098"/>
      <c r="DT6" s="1098"/>
      <c r="DU6" s="1099"/>
      <c r="DV6" s="1097"/>
      <c r="DW6" s="1098"/>
      <c r="DX6" s="1098"/>
      <c r="DY6" s="1098"/>
      <c r="DZ6" s="1111"/>
      <c r="EA6" s="255"/>
    </row>
    <row r="7" spans="1:131" s="256" customFormat="1" ht="26.25" customHeight="1" thickTop="1" x14ac:dyDescent="0.15">
      <c r="A7" s="259">
        <v>1</v>
      </c>
      <c r="B7" s="1145" t="s">
        <v>391</v>
      </c>
      <c r="C7" s="1146"/>
      <c r="D7" s="1146"/>
      <c r="E7" s="1146"/>
      <c r="F7" s="1146"/>
      <c r="G7" s="1146"/>
      <c r="H7" s="1146"/>
      <c r="I7" s="1146"/>
      <c r="J7" s="1146"/>
      <c r="K7" s="1146"/>
      <c r="L7" s="1146"/>
      <c r="M7" s="1146"/>
      <c r="N7" s="1146"/>
      <c r="O7" s="1146"/>
      <c r="P7" s="1147"/>
      <c r="Q7" s="1201">
        <v>44265</v>
      </c>
      <c r="R7" s="1202"/>
      <c r="S7" s="1202"/>
      <c r="T7" s="1202"/>
      <c r="U7" s="1202"/>
      <c r="V7" s="1202">
        <v>43672</v>
      </c>
      <c r="W7" s="1202"/>
      <c r="X7" s="1202"/>
      <c r="Y7" s="1202"/>
      <c r="Z7" s="1202"/>
      <c r="AA7" s="1202">
        <v>593</v>
      </c>
      <c r="AB7" s="1202"/>
      <c r="AC7" s="1202"/>
      <c r="AD7" s="1202"/>
      <c r="AE7" s="1203"/>
      <c r="AF7" s="1204">
        <v>435</v>
      </c>
      <c r="AG7" s="1205"/>
      <c r="AH7" s="1205"/>
      <c r="AI7" s="1205"/>
      <c r="AJ7" s="1206"/>
      <c r="AK7" s="1188">
        <v>1507</v>
      </c>
      <c r="AL7" s="1189"/>
      <c r="AM7" s="1189"/>
      <c r="AN7" s="1189"/>
      <c r="AO7" s="1189"/>
      <c r="AP7" s="1189">
        <v>49487</v>
      </c>
      <c r="AQ7" s="1189"/>
      <c r="AR7" s="1189"/>
      <c r="AS7" s="1189"/>
      <c r="AT7" s="1189"/>
      <c r="AU7" s="1190"/>
      <c r="AV7" s="1190"/>
      <c r="AW7" s="1190"/>
      <c r="AX7" s="1190"/>
      <c r="AY7" s="1191"/>
      <c r="AZ7" s="253"/>
      <c r="BA7" s="253"/>
      <c r="BB7" s="253"/>
      <c r="BC7" s="253"/>
      <c r="BD7" s="253"/>
      <c r="BE7" s="254"/>
      <c r="BF7" s="254"/>
      <c r="BG7" s="254"/>
      <c r="BH7" s="254"/>
      <c r="BI7" s="254"/>
      <c r="BJ7" s="254"/>
      <c r="BK7" s="254"/>
      <c r="BL7" s="254"/>
      <c r="BM7" s="254"/>
      <c r="BN7" s="254"/>
      <c r="BO7" s="254"/>
      <c r="BP7" s="254"/>
      <c r="BQ7" s="260">
        <v>1</v>
      </c>
      <c r="BR7" s="261"/>
      <c r="BS7" s="1192" t="s">
        <v>589</v>
      </c>
      <c r="BT7" s="1193"/>
      <c r="BU7" s="1193"/>
      <c r="BV7" s="1193"/>
      <c r="BW7" s="1193"/>
      <c r="BX7" s="1193"/>
      <c r="BY7" s="1193"/>
      <c r="BZ7" s="1193"/>
      <c r="CA7" s="1193"/>
      <c r="CB7" s="1193"/>
      <c r="CC7" s="1193"/>
      <c r="CD7" s="1193"/>
      <c r="CE7" s="1193"/>
      <c r="CF7" s="1193"/>
      <c r="CG7" s="1194"/>
      <c r="CH7" s="1185">
        <v>0</v>
      </c>
      <c r="CI7" s="1186"/>
      <c r="CJ7" s="1186"/>
      <c r="CK7" s="1186"/>
      <c r="CL7" s="1187"/>
      <c r="CM7" s="1185">
        <v>25</v>
      </c>
      <c r="CN7" s="1186"/>
      <c r="CO7" s="1186"/>
      <c r="CP7" s="1186"/>
      <c r="CQ7" s="1187"/>
      <c r="CR7" s="1185">
        <v>15</v>
      </c>
      <c r="CS7" s="1186"/>
      <c r="CT7" s="1186"/>
      <c r="CU7" s="1186"/>
      <c r="CV7" s="1187"/>
      <c r="CW7" s="1185">
        <v>9</v>
      </c>
      <c r="CX7" s="1186"/>
      <c r="CY7" s="1186"/>
      <c r="CZ7" s="1186"/>
      <c r="DA7" s="1187"/>
      <c r="DB7" s="1185" t="s">
        <v>611</v>
      </c>
      <c r="DC7" s="1186"/>
      <c r="DD7" s="1186"/>
      <c r="DE7" s="1186"/>
      <c r="DF7" s="1187"/>
      <c r="DG7" s="1185" t="s">
        <v>611</v>
      </c>
      <c r="DH7" s="1186"/>
      <c r="DI7" s="1186"/>
      <c r="DJ7" s="1186"/>
      <c r="DK7" s="1187"/>
      <c r="DL7" s="1185" t="s">
        <v>611</v>
      </c>
      <c r="DM7" s="1186"/>
      <c r="DN7" s="1186"/>
      <c r="DO7" s="1186"/>
      <c r="DP7" s="1187"/>
      <c r="DQ7" s="1185" t="s">
        <v>525</v>
      </c>
      <c r="DR7" s="1186"/>
      <c r="DS7" s="1186"/>
      <c r="DT7" s="1186"/>
      <c r="DU7" s="1187"/>
      <c r="DV7" s="1212"/>
      <c r="DW7" s="1213"/>
      <c r="DX7" s="1213"/>
      <c r="DY7" s="1213"/>
      <c r="DZ7" s="1214"/>
      <c r="EA7" s="255"/>
    </row>
    <row r="8" spans="1:131" s="256" customFormat="1" ht="26.25" customHeight="1" x14ac:dyDescent="0.15">
      <c r="A8" s="262">
        <v>2</v>
      </c>
      <c r="B8" s="1130" t="s">
        <v>392</v>
      </c>
      <c r="C8" s="1131"/>
      <c r="D8" s="1131"/>
      <c r="E8" s="1131"/>
      <c r="F8" s="1131"/>
      <c r="G8" s="1131"/>
      <c r="H8" s="1131"/>
      <c r="I8" s="1131"/>
      <c r="J8" s="1131"/>
      <c r="K8" s="1131"/>
      <c r="L8" s="1131"/>
      <c r="M8" s="1131"/>
      <c r="N8" s="1131"/>
      <c r="O8" s="1131"/>
      <c r="P8" s="1132"/>
      <c r="Q8" s="1136">
        <v>22</v>
      </c>
      <c r="R8" s="1137"/>
      <c r="S8" s="1137"/>
      <c r="T8" s="1137"/>
      <c r="U8" s="1137"/>
      <c r="V8" s="1137">
        <v>22</v>
      </c>
      <c r="W8" s="1137"/>
      <c r="X8" s="1137"/>
      <c r="Y8" s="1137"/>
      <c r="Z8" s="1137"/>
      <c r="AA8" s="1137" t="s">
        <v>603</v>
      </c>
      <c r="AB8" s="1137"/>
      <c r="AC8" s="1137"/>
      <c r="AD8" s="1137"/>
      <c r="AE8" s="1138"/>
      <c r="AF8" s="1112" t="s">
        <v>237</v>
      </c>
      <c r="AG8" s="1113"/>
      <c r="AH8" s="1113"/>
      <c r="AI8" s="1113"/>
      <c r="AJ8" s="1114"/>
      <c r="AK8" s="1183">
        <v>8</v>
      </c>
      <c r="AL8" s="1184"/>
      <c r="AM8" s="1184"/>
      <c r="AN8" s="1184"/>
      <c r="AO8" s="1184"/>
      <c r="AP8" s="1184" t="s">
        <v>603</v>
      </c>
      <c r="AQ8" s="1184"/>
      <c r="AR8" s="1184"/>
      <c r="AS8" s="1184"/>
      <c r="AT8" s="1184"/>
      <c r="AU8" s="1181"/>
      <c r="AV8" s="1181"/>
      <c r="AW8" s="1181"/>
      <c r="AX8" s="1181"/>
      <c r="AY8" s="1182"/>
      <c r="AZ8" s="253"/>
      <c r="BA8" s="253"/>
      <c r="BB8" s="253"/>
      <c r="BC8" s="253"/>
      <c r="BD8" s="253"/>
      <c r="BE8" s="254"/>
      <c r="BF8" s="254"/>
      <c r="BG8" s="254"/>
      <c r="BH8" s="254"/>
      <c r="BI8" s="254"/>
      <c r="BJ8" s="254"/>
      <c r="BK8" s="254"/>
      <c r="BL8" s="254"/>
      <c r="BM8" s="254"/>
      <c r="BN8" s="254"/>
      <c r="BO8" s="254"/>
      <c r="BP8" s="254"/>
      <c r="BQ8" s="263">
        <v>2</v>
      </c>
      <c r="BR8" s="264"/>
      <c r="BS8" s="1107" t="s">
        <v>590</v>
      </c>
      <c r="BT8" s="1108"/>
      <c r="BU8" s="1108"/>
      <c r="BV8" s="1108"/>
      <c r="BW8" s="1108"/>
      <c r="BX8" s="1108"/>
      <c r="BY8" s="1108"/>
      <c r="BZ8" s="1108"/>
      <c r="CA8" s="1108"/>
      <c r="CB8" s="1108"/>
      <c r="CC8" s="1108"/>
      <c r="CD8" s="1108"/>
      <c r="CE8" s="1108"/>
      <c r="CF8" s="1108"/>
      <c r="CG8" s="1109"/>
      <c r="CH8" s="1082">
        <v>4</v>
      </c>
      <c r="CI8" s="1083"/>
      <c r="CJ8" s="1083"/>
      <c r="CK8" s="1083"/>
      <c r="CL8" s="1084"/>
      <c r="CM8" s="1082">
        <v>131</v>
      </c>
      <c r="CN8" s="1083"/>
      <c r="CO8" s="1083"/>
      <c r="CP8" s="1083"/>
      <c r="CQ8" s="1084"/>
      <c r="CR8" s="1082">
        <v>62</v>
      </c>
      <c r="CS8" s="1083"/>
      <c r="CT8" s="1083"/>
      <c r="CU8" s="1083"/>
      <c r="CV8" s="1084"/>
      <c r="CW8" s="1082" t="s">
        <v>611</v>
      </c>
      <c r="CX8" s="1083"/>
      <c r="CY8" s="1083"/>
      <c r="CZ8" s="1083"/>
      <c r="DA8" s="1084"/>
      <c r="DB8" s="1082" t="s">
        <v>611</v>
      </c>
      <c r="DC8" s="1083"/>
      <c r="DD8" s="1083"/>
      <c r="DE8" s="1083"/>
      <c r="DF8" s="1084"/>
      <c r="DG8" s="1082" t="s">
        <v>612</v>
      </c>
      <c r="DH8" s="1083"/>
      <c r="DI8" s="1083"/>
      <c r="DJ8" s="1083"/>
      <c r="DK8" s="1084"/>
      <c r="DL8" s="1082" t="s">
        <v>611</v>
      </c>
      <c r="DM8" s="1083"/>
      <c r="DN8" s="1083"/>
      <c r="DO8" s="1083"/>
      <c r="DP8" s="1084"/>
      <c r="DQ8" s="1082" t="s">
        <v>525</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3"/>
      <c r="AL9" s="1184"/>
      <c r="AM9" s="1184"/>
      <c r="AN9" s="1184"/>
      <c r="AO9" s="1184"/>
      <c r="AP9" s="1184"/>
      <c r="AQ9" s="1184"/>
      <c r="AR9" s="1184"/>
      <c r="AS9" s="1184"/>
      <c r="AT9" s="1184"/>
      <c r="AU9" s="1181"/>
      <c r="AV9" s="1181"/>
      <c r="AW9" s="1181"/>
      <c r="AX9" s="1181"/>
      <c r="AY9" s="1182"/>
      <c r="AZ9" s="253"/>
      <c r="BA9" s="253"/>
      <c r="BB9" s="253"/>
      <c r="BC9" s="253"/>
      <c r="BD9" s="253"/>
      <c r="BE9" s="254"/>
      <c r="BF9" s="254"/>
      <c r="BG9" s="254"/>
      <c r="BH9" s="254"/>
      <c r="BI9" s="254"/>
      <c r="BJ9" s="254"/>
      <c r="BK9" s="254"/>
      <c r="BL9" s="254"/>
      <c r="BM9" s="254"/>
      <c r="BN9" s="254"/>
      <c r="BO9" s="254"/>
      <c r="BP9" s="254"/>
      <c r="BQ9" s="263">
        <v>3</v>
      </c>
      <c r="BR9" s="264"/>
      <c r="BS9" s="1107" t="s">
        <v>591</v>
      </c>
      <c r="BT9" s="1108"/>
      <c r="BU9" s="1108"/>
      <c r="BV9" s="1108"/>
      <c r="BW9" s="1108"/>
      <c r="BX9" s="1108"/>
      <c r="BY9" s="1108"/>
      <c r="BZ9" s="1108"/>
      <c r="CA9" s="1108"/>
      <c r="CB9" s="1108"/>
      <c r="CC9" s="1108"/>
      <c r="CD9" s="1108"/>
      <c r="CE9" s="1108"/>
      <c r="CF9" s="1108"/>
      <c r="CG9" s="1109"/>
      <c r="CH9" s="1082">
        <v>1</v>
      </c>
      <c r="CI9" s="1083"/>
      <c r="CJ9" s="1083"/>
      <c r="CK9" s="1083"/>
      <c r="CL9" s="1084"/>
      <c r="CM9" s="1082">
        <v>25</v>
      </c>
      <c r="CN9" s="1083"/>
      <c r="CO9" s="1083"/>
      <c r="CP9" s="1083"/>
      <c r="CQ9" s="1084"/>
      <c r="CR9" s="1082">
        <v>15</v>
      </c>
      <c r="CS9" s="1083"/>
      <c r="CT9" s="1083"/>
      <c r="CU9" s="1083"/>
      <c r="CV9" s="1084"/>
      <c r="CW9" s="1082">
        <v>2</v>
      </c>
      <c r="CX9" s="1083"/>
      <c r="CY9" s="1083"/>
      <c r="CZ9" s="1083"/>
      <c r="DA9" s="1084"/>
      <c r="DB9" s="1082" t="s">
        <v>611</v>
      </c>
      <c r="DC9" s="1083"/>
      <c r="DD9" s="1083"/>
      <c r="DE9" s="1083"/>
      <c r="DF9" s="1084"/>
      <c r="DG9" s="1082" t="s">
        <v>613</v>
      </c>
      <c r="DH9" s="1083"/>
      <c r="DI9" s="1083"/>
      <c r="DJ9" s="1083"/>
      <c r="DK9" s="1084"/>
      <c r="DL9" s="1082" t="s">
        <v>611</v>
      </c>
      <c r="DM9" s="1083"/>
      <c r="DN9" s="1083"/>
      <c r="DO9" s="1083"/>
      <c r="DP9" s="1084"/>
      <c r="DQ9" s="1082" t="s">
        <v>525</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3"/>
      <c r="AL10" s="1184"/>
      <c r="AM10" s="1184"/>
      <c r="AN10" s="1184"/>
      <c r="AO10" s="1184"/>
      <c r="AP10" s="1184"/>
      <c r="AQ10" s="1184"/>
      <c r="AR10" s="1184"/>
      <c r="AS10" s="1184"/>
      <c r="AT10" s="1184"/>
      <c r="AU10" s="1181"/>
      <c r="AV10" s="1181"/>
      <c r="AW10" s="1181"/>
      <c r="AX10" s="1181"/>
      <c r="AY10" s="1182"/>
      <c r="AZ10" s="253"/>
      <c r="BA10" s="253"/>
      <c r="BB10" s="253"/>
      <c r="BC10" s="253"/>
      <c r="BD10" s="253"/>
      <c r="BE10" s="254"/>
      <c r="BF10" s="254"/>
      <c r="BG10" s="254"/>
      <c r="BH10" s="254"/>
      <c r="BI10" s="254"/>
      <c r="BJ10" s="254"/>
      <c r="BK10" s="254"/>
      <c r="BL10" s="254"/>
      <c r="BM10" s="254"/>
      <c r="BN10" s="254"/>
      <c r="BO10" s="254"/>
      <c r="BP10" s="254"/>
      <c r="BQ10" s="263">
        <v>4</v>
      </c>
      <c r="BR10" s="264"/>
      <c r="BS10" s="1107" t="s">
        <v>592</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109</v>
      </c>
      <c r="CN10" s="1083"/>
      <c r="CO10" s="1083"/>
      <c r="CP10" s="1083"/>
      <c r="CQ10" s="1084"/>
      <c r="CR10" s="1082">
        <v>4</v>
      </c>
      <c r="CS10" s="1083"/>
      <c r="CT10" s="1083"/>
      <c r="CU10" s="1083"/>
      <c r="CV10" s="1084"/>
      <c r="CW10" s="1082">
        <v>2</v>
      </c>
      <c r="CX10" s="1083"/>
      <c r="CY10" s="1083"/>
      <c r="CZ10" s="1083"/>
      <c r="DA10" s="1084"/>
      <c r="DB10" s="1082">
        <v>24</v>
      </c>
      <c r="DC10" s="1083"/>
      <c r="DD10" s="1083"/>
      <c r="DE10" s="1083"/>
      <c r="DF10" s="1084"/>
      <c r="DG10" s="1082" t="s">
        <v>525</v>
      </c>
      <c r="DH10" s="1083"/>
      <c r="DI10" s="1083"/>
      <c r="DJ10" s="1083"/>
      <c r="DK10" s="1084"/>
      <c r="DL10" s="1082" t="s">
        <v>525</v>
      </c>
      <c r="DM10" s="1083"/>
      <c r="DN10" s="1083"/>
      <c r="DO10" s="1083"/>
      <c r="DP10" s="1084"/>
      <c r="DQ10" s="1082" t="s">
        <v>525</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3"/>
      <c r="AL11" s="1184"/>
      <c r="AM11" s="1184"/>
      <c r="AN11" s="1184"/>
      <c r="AO11" s="1184"/>
      <c r="AP11" s="1184"/>
      <c r="AQ11" s="1184"/>
      <c r="AR11" s="1184"/>
      <c r="AS11" s="1184"/>
      <c r="AT11" s="1184"/>
      <c r="AU11" s="1181"/>
      <c r="AV11" s="1181"/>
      <c r="AW11" s="1181"/>
      <c r="AX11" s="1181"/>
      <c r="AY11" s="1182"/>
      <c r="AZ11" s="253"/>
      <c r="BA11" s="253"/>
      <c r="BB11" s="253"/>
      <c r="BC11" s="253"/>
      <c r="BD11" s="253"/>
      <c r="BE11" s="254"/>
      <c r="BF11" s="254"/>
      <c r="BG11" s="254"/>
      <c r="BH11" s="254"/>
      <c r="BI11" s="254"/>
      <c r="BJ11" s="254"/>
      <c r="BK11" s="254"/>
      <c r="BL11" s="254"/>
      <c r="BM11" s="254"/>
      <c r="BN11" s="254"/>
      <c r="BO11" s="254"/>
      <c r="BP11" s="254"/>
      <c r="BQ11" s="263">
        <v>5</v>
      </c>
      <c r="BR11" s="264"/>
      <c r="BS11" s="1107" t="s">
        <v>593</v>
      </c>
      <c r="BT11" s="1108"/>
      <c r="BU11" s="1108"/>
      <c r="BV11" s="1108"/>
      <c r="BW11" s="1108"/>
      <c r="BX11" s="1108"/>
      <c r="BY11" s="1108"/>
      <c r="BZ11" s="1108"/>
      <c r="CA11" s="1108"/>
      <c r="CB11" s="1108"/>
      <c r="CC11" s="1108"/>
      <c r="CD11" s="1108"/>
      <c r="CE11" s="1108"/>
      <c r="CF11" s="1108"/>
      <c r="CG11" s="1109"/>
      <c r="CH11" s="1082">
        <v>16</v>
      </c>
      <c r="CI11" s="1083"/>
      <c r="CJ11" s="1083"/>
      <c r="CK11" s="1083"/>
      <c r="CL11" s="1084"/>
      <c r="CM11" s="1082">
        <v>222</v>
      </c>
      <c r="CN11" s="1083"/>
      <c r="CO11" s="1083"/>
      <c r="CP11" s="1083"/>
      <c r="CQ11" s="1084"/>
      <c r="CR11" s="1082">
        <v>8</v>
      </c>
      <c r="CS11" s="1083"/>
      <c r="CT11" s="1083"/>
      <c r="CU11" s="1083"/>
      <c r="CV11" s="1084"/>
      <c r="CW11" s="1082" t="s">
        <v>611</v>
      </c>
      <c r="CX11" s="1083"/>
      <c r="CY11" s="1083"/>
      <c r="CZ11" s="1083"/>
      <c r="DA11" s="1084"/>
      <c r="DB11" s="1082" t="s">
        <v>611</v>
      </c>
      <c r="DC11" s="1083"/>
      <c r="DD11" s="1083"/>
      <c r="DE11" s="1083"/>
      <c r="DF11" s="1084"/>
      <c r="DG11" s="1082" t="s">
        <v>612</v>
      </c>
      <c r="DH11" s="1083"/>
      <c r="DI11" s="1083"/>
      <c r="DJ11" s="1083"/>
      <c r="DK11" s="1084"/>
      <c r="DL11" s="1082" t="s">
        <v>611</v>
      </c>
      <c r="DM11" s="1083"/>
      <c r="DN11" s="1083"/>
      <c r="DO11" s="1083"/>
      <c r="DP11" s="1084"/>
      <c r="DQ11" s="1082" t="s">
        <v>525</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3"/>
      <c r="AL12" s="1184"/>
      <c r="AM12" s="1184"/>
      <c r="AN12" s="1184"/>
      <c r="AO12" s="1184"/>
      <c r="AP12" s="1184"/>
      <c r="AQ12" s="1184"/>
      <c r="AR12" s="1184"/>
      <c r="AS12" s="1184"/>
      <c r="AT12" s="1184"/>
      <c r="AU12" s="1181"/>
      <c r="AV12" s="1181"/>
      <c r="AW12" s="1181"/>
      <c r="AX12" s="1181"/>
      <c r="AY12" s="1182"/>
      <c r="AZ12" s="253"/>
      <c r="BA12" s="253"/>
      <c r="BB12" s="253"/>
      <c r="BC12" s="253"/>
      <c r="BD12" s="253"/>
      <c r="BE12" s="254"/>
      <c r="BF12" s="254"/>
      <c r="BG12" s="254"/>
      <c r="BH12" s="254"/>
      <c r="BI12" s="254"/>
      <c r="BJ12" s="254"/>
      <c r="BK12" s="254"/>
      <c r="BL12" s="254"/>
      <c r="BM12" s="254"/>
      <c r="BN12" s="254"/>
      <c r="BO12" s="254"/>
      <c r="BP12" s="254"/>
      <c r="BQ12" s="263">
        <v>6</v>
      </c>
      <c r="BR12" s="264"/>
      <c r="BS12" s="1107" t="s">
        <v>594</v>
      </c>
      <c r="BT12" s="1108"/>
      <c r="BU12" s="1108"/>
      <c r="BV12" s="1108"/>
      <c r="BW12" s="1108"/>
      <c r="BX12" s="1108"/>
      <c r="BY12" s="1108"/>
      <c r="BZ12" s="1108"/>
      <c r="CA12" s="1108"/>
      <c r="CB12" s="1108"/>
      <c r="CC12" s="1108"/>
      <c r="CD12" s="1108"/>
      <c r="CE12" s="1108"/>
      <c r="CF12" s="1108"/>
      <c r="CG12" s="1109"/>
      <c r="CH12" s="1082">
        <v>-3</v>
      </c>
      <c r="CI12" s="1083"/>
      <c r="CJ12" s="1083"/>
      <c r="CK12" s="1083"/>
      <c r="CL12" s="1084"/>
      <c r="CM12" s="1082">
        <v>32</v>
      </c>
      <c r="CN12" s="1083"/>
      <c r="CO12" s="1083"/>
      <c r="CP12" s="1083"/>
      <c r="CQ12" s="1084"/>
      <c r="CR12" s="1082">
        <v>29</v>
      </c>
      <c r="CS12" s="1083"/>
      <c r="CT12" s="1083"/>
      <c r="CU12" s="1083"/>
      <c r="CV12" s="1084"/>
      <c r="CW12" s="1082" t="s">
        <v>611</v>
      </c>
      <c r="CX12" s="1083"/>
      <c r="CY12" s="1083"/>
      <c r="CZ12" s="1083"/>
      <c r="DA12" s="1084"/>
      <c r="DB12" s="1082" t="s">
        <v>611</v>
      </c>
      <c r="DC12" s="1083"/>
      <c r="DD12" s="1083"/>
      <c r="DE12" s="1083"/>
      <c r="DF12" s="1084"/>
      <c r="DG12" s="1082" t="s">
        <v>611</v>
      </c>
      <c r="DH12" s="1083"/>
      <c r="DI12" s="1083"/>
      <c r="DJ12" s="1083"/>
      <c r="DK12" s="1084"/>
      <c r="DL12" s="1082" t="s">
        <v>611</v>
      </c>
      <c r="DM12" s="1083"/>
      <c r="DN12" s="1083"/>
      <c r="DO12" s="1083"/>
      <c r="DP12" s="1084"/>
      <c r="DQ12" s="1082" t="s">
        <v>525</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3"/>
      <c r="AL13" s="1184"/>
      <c r="AM13" s="1184"/>
      <c r="AN13" s="1184"/>
      <c r="AO13" s="1184"/>
      <c r="AP13" s="1184"/>
      <c r="AQ13" s="1184"/>
      <c r="AR13" s="1184"/>
      <c r="AS13" s="1184"/>
      <c r="AT13" s="1184"/>
      <c r="AU13" s="1181"/>
      <c r="AV13" s="1181"/>
      <c r="AW13" s="1181"/>
      <c r="AX13" s="1181"/>
      <c r="AY13" s="1182"/>
      <c r="AZ13" s="253"/>
      <c r="BA13" s="253"/>
      <c r="BB13" s="253"/>
      <c r="BC13" s="253"/>
      <c r="BD13" s="253"/>
      <c r="BE13" s="254"/>
      <c r="BF13" s="254"/>
      <c r="BG13" s="254"/>
      <c r="BH13" s="254"/>
      <c r="BI13" s="254"/>
      <c r="BJ13" s="254"/>
      <c r="BK13" s="254"/>
      <c r="BL13" s="254"/>
      <c r="BM13" s="254"/>
      <c r="BN13" s="254"/>
      <c r="BO13" s="254"/>
      <c r="BP13" s="254"/>
      <c r="BQ13" s="263">
        <v>7</v>
      </c>
      <c r="BR13" s="264"/>
      <c r="BS13" s="1107" t="s">
        <v>595</v>
      </c>
      <c r="BT13" s="1108"/>
      <c r="BU13" s="1108"/>
      <c r="BV13" s="1108"/>
      <c r="BW13" s="1108"/>
      <c r="BX13" s="1108"/>
      <c r="BY13" s="1108"/>
      <c r="BZ13" s="1108"/>
      <c r="CA13" s="1108"/>
      <c r="CB13" s="1108"/>
      <c r="CC13" s="1108"/>
      <c r="CD13" s="1108"/>
      <c r="CE13" s="1108"/>
      <c r="CF13" s="1108"/>
      <c r="CG13" s="1109"/>
      <c r="CH13" s="1082">
        <v>-5</v>
      </c>
      <c r="CI13" s="1083"/>
      <c r="CJ13" s="1083"/>
      <c r="CK13" s="1083"/>
      <c r="CL13" s="1084"/>
      <c r="CM13" s="1082">
        <v>16</v>
      </c>
      <c r="CN13" s="1083"/>
      <c r="CO13" s="1083"/>
      <c r="CP13" s="1083"/>
      <c r="CQ13" s="1084"/>
      <c r="CR13" s="1082">
        <v>10</v>
      </c>
      <c r="CS13" s="1083"/>
      <c r="CT13" s="1083"/>
      <c r="CU13" s="1083"/>
      <c r="CV13" s="1084"/>
      <c r="CW13" s="1082" t="s">
        <v>611</v>
      </c>
      <c r="CX13" s="1083"/>
      <c r="CY13" s="1083"/>
      <c r="CZ13" s="1083"/>
      <c r="DA13" s="1084"/>
      <c r="DB13" s="1082" t="s">
        <v>525</v>
      </c>
      <c r="DC13" s="1083"/>
      <c r="DD13" s="1083"/>
      <c r="DE13" s="1083"/>
      <c r="DF13" s="1084"/>
      <c r="DG13" s="1082" t="s">
        <v>525</v>
      </c>
      <c r="DH13" s="1083"/>
      <c r="DI13" s="1083"/>
      <c r="DJ13" s="1083"/>
      <c r="DK13" s="1084"/>
      <c r="DL13" s="1082" t="s">
        <v>525</v>
      </c>
      <c r="DM13" s="1083"/>
      <c r="DN13" s="1083"/>
      <c r="DO13" s="1083"/>
      <c r="DP13" s="1084"/>
      <c r="DQ13" s="1082" t="s">
        <v>525</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3"/>
      <c r="AL14" s="1184"/>
      <c r="AM14" s="1184"/>
      <c r="AN14" s="1184"/>
      <c r="AO14" s="1184"/>
      <c r="AP14" s="1184"/>
      <c r="AQ14" s="1184"/>
      <c r="AR14" s="1184"/>
      <c r="AS14" s="1184"/>
      <c r="AT14" s="1184"/>
      <c r="AU14" s="1181"/>
      <c r="AV14" s="1181"/>
      <c r="AW14" s="1181"/>
      <c r="AX14" s="1181"/>
      <c r="AY14" s="1182"/>
      <c r="AZ14" s="253"/>
      <c r="BA14" s="253"/>
      <c r="BB14" s="253"/>
      <c r="BC14" s="253"/>
      <c r="BD14" s="253"/>
      <c r="BE14" s="254"/>
      <c r="BF14" s="254"/>
      <c r="BG14" s="254"/>
      <c r="BH14" s="254"/>
      <c r="BI14" s="254"/>
      <c r="BJ14" s="254"/>
      <c r="BK14" s="254"/>
      <c r="BL14" s="254"/>
      <c r="BM14" s="254"/>
      <c r="BN14" s="254"/>
      <c r="BO14" s="254"/>
      <c r="BP14" s="254"/>
      <c r="BQ14" s="263">
        <v>8</v>
      </c>
      <c r="BR14" s="264"/>
      <c r="BS14" s="1107" t="s">
        <v>596</v>
      </c>
      <c r="BT14" s="1108"/>
      <c r="BU14" s="1108"/>
      <c r="BV14" s="1108"/>
      <c r="BW14" s="1108"/>
      <c r="BX14" s="1108"/>
      <c r="BY14" s="1108"/>
      <c r="BZ14" s="1108"/>
      <c r="CA14" s="1108"/>
      <c r="CB14" s="1108"/>
      <c r="CC14" s="1108"/>
      <c r="CD14" s="1108"/>
      <c r="CE14" s="1108"/>
      <c r="CF14" s="1108"/>
      <c r="CG14" s="1109"/>
      <c r="CH14" s="1082">
        <v>5</v>
      </c>
      <c r="CI14" s="1083"/>
      <c r="CJ14" s="1083"/>
      <c r="CK14" s="1083"/>
      <c r="CL14" s="1084"/>
      <c r="CM14" s="1082">
        <v>1834</v>
      </c>
      <c r="CN14" s="1083"/>
      <c r="CO14" s="1083"/>
      <c r="CP14" s="1083"/>
      <c r="CQ14" s="1084"/>
      <c r="CR14" s="1082">
        <v>1562</v>
      </c>
      <c r="CS14" s="1083"/>
      <c r="CT14" s="1083"/>
      <c r="CU14" s="1083"/>
      <c r="CV14" s="1084"/>
      <c r="CW14" s="1082">
        <v>279</v>
      </c>
      <c r="CX14" s="1083"/>
      <c r="CY14" s="1083"/>
      <c r="CZ14" s="1083"/>
      <c r="DA14" s="1084"/>
      <c r="DB14" s="1082" t="s">
        <v>525</v>
      </c>
      <c r="DC14" s="1083"/>
      <c r="DD14" s="1083"/>
      <c r="DE14" s="1083"/>
      <c r="DF14" s="1084"/>
      <c r="DG14" s="1082" t="s">
        <v>525</v>
      </c>
      <c r="DH14" s="1083"/>
      <c r="DI14" s="1083"/>
      <c r="DJ14" s="1083"/>
      <c r="DK14" s="1084"/>
      <c r="DL14" s="1082" t="s">
        <v>525</v>
      </c>
      <c r="DM14" s="1083"/>
      <c r="DN14" s="1083"/>
      <c r="DO14" s="1083"/>
      <c r="DP14" s="1084"/>
      <c r="DQ14" s="1082" t="s">
        <v>525</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3"/>
      <c r="AL15" s="1184"/>
      <c r="AM15" s="1184"/>
      <c r="AN15" s="1184"/>
      <c r="AO15" s="1184"/>
      <c r="AP15" s="1184"/>
      <c r="AQ15" s="1184"/>
      <c r="AR15" s="1184"/>
      <c r="AS15" s="1184"/>
      <c r="AT15" s="1184"/>
      <c r="AU15" s="1181"/>
      <c r="AV15" s="1181"/>
      <c r="AW15" s="1181"/>
      <c r="AX15" s="1181"/>
      <c r="AY15" s="1182"/>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3"/>
      <c r="AL16" s="1184"/>
      <c r="AM16" s="1184"/>
      <c r="AN16" s="1184"/>
      <c r="AO16" s="1184"/>
      <c r="AP16" s="1184"/>
      <c r="AQ16" s="1184"/>
      <c r="AR16" s="1184"/>
      <c r="AS16" s="1184"/>
      <c r="AT16" s="1184"/>
      <c r="AU16" s="1181"/>
      <c r="AV16" s="1181"/>
      <c r="AW16" s="1181"/>
      <c r="AX16" s="1181"/>
      <c r="AY16" s="1182"/>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3"/>
      <c r="AL17" s="1184"/>
      <c r="AM17" s="1184"/>
      <c r="AN17" s="1184"/>
      <c r="AO17" s="1184"/>
      <c r="AP17" s="1184"/>
      <c r="AQ17" s="1184"/>
      <c r="AR17" s="1184"/>
      <c r="AS17" s="1184"/>
      <c r="AT17" s="1184"/>
      <c r="AU17" s="1181"/>
      <c r="AV17" s="1181"/>
      <c r="AW17" s="1181"/>
      <c r="AX17" s="1181"/>
      <c r="AY17" s="1182"/>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3"/>
      <c r="AL18" s="1184"/>
      <c r="AM18" s="1184"/>
      <c r="AN18" s="1184"/>
      <c r="AO18" s="1184"/>
      <c r="AP18" s="1184"/>
      <c r="AQ18" s="1184"/>
      <c r="AR18" s="1184"/>
      <c r="AS18" s="1184"/>
      <c r="AT18" s="1184"/>
      <c r="AU18" s="1181"/>
      <c r="AV18" s="1181"/>
      <c r="AW18" s="1181"/>
      <c r="AX18" s="1181"/>
      <c r="AY18" s="1182"/>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3"/>
      <c r="AL19" s="1184"/>
      <c r="AM19" s="1184"/>
      <c r="AN19" s="1184"/>
      <c r="AO19" s="1184"/>
      <c r="AP19" s="1184"/>
      <c r="AQ19" s="1184"/>
      <c r="AR19" s="1184"/>
      <c r="AS19" s="1184"/>
      <c r="AT19" s="1184"/>
      <c r="AU19" s="1181"/>
      <c r="AV19" s="1181"/>
      <c r="AW19" s="1181"/>
      <c r="AX19" s="1181"/>
      <c r="AY19" s="1182"/>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3"/>
      <c r="AL20" s="1184"/>
      <c r="AM20" s="1184"/>
      <c r="AN20" s="1184"/>
      <c r="AO20" s="1184"/>
      <c r="AP20" s="1184"/>
      <c r="AQ20" s="1184"/>
      <c r="AR20" s="1184"/>
      <c r="AS20" s="1184"/>
      <c r="AT20" s="1184"/>
      <c r="AU20" s="1181"/>
      <c r="AV20" s="1181"/>
      <c r="AW20" s="1181"/>
      <c r="AX20" s="1181"/>
      <c r="AY20" s="1182"/>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3"/>
      <c r="AL21" s="1184"/>
      <c r="AM21" s="1184"/>
      <c r="AN21" s="1184"/>
      <c r="AO21" s="1184"/>
      <c r="AP21" s="1184"/>
      <c r="AQ21" s="1184"/>
      <c r="AR21" s="1184"/>
      <c r="AS21" s="1184"/>
      <c r="AT21" s="1184"/>
      <c r="AU21" s="1181"/>
      <c r="AV21" s="1181"/>
      <c r="AW21" s="1181"/>
      <c r="AX21" s="1181"/>
      <c r="AY21" s="1182"/>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8"/>
      <c r="R22" s="1179"/>
      <c r="S22" s="1179"/>
      <c r="T22" s="1179"/>
      <c r="U22" s="1179"/>
      <c r="V22" s="1179"/>
      <c r="W22" s="1179"/>
      <c r="X22" s="1179"/>
      <c r="Y22" s="1179"/>
      <c r="Z22" s="1179"/>
      <c r="AA22" s="1179"/>
      <c r="AB22" s="1179"/>
      <c r="AC22" s="1179"/>
      <c r="AD22" s="1179"/>
      <c r="AE22" s="1180"/>
      <c r="AF22" s="1112"/>
      <c r="AG22" s="1113"/>
      <c r="AH22" s="1113"/>
      <c r="AI22" s="1113"/>
      <c r="AJ22" s="1114"/>
      <c r="AK22" s="1174"/>
      <c r="AL22" s="1175"/>
      <c r="AM22" s="1175"/>
      <c r="AN22" s="1175"/>
      <c r="AO22" s="1175"/>
      <c r="AP22" s="1175"/>
      <c r="AQ22" s="1175"/>
      <c r="AR22" s="1175"/>
      <c r="AS22" s="1175"/>
      <c r="AT22" s="1175"/>
      <c r="AU22" s="1176"/>
      <c r="AV22" s="1176"/>
      <c r="AW22" s="1176"/>
      <c r="AX22" s="1176"/>
      <c r="AY22" s="1177"/>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5">
        <v>44279</v>
      </c>
      <c r="R23" s="1166"/>
      <c r="S23" s="1166"/>
      <c r="T23" s="1166"/>
      <c r="U23" s="1166"/>
      <c r="V23" s="1166">
        <v>43686</v>
      </c>
      <c r="W23" s="1166"/>
      <c r="X23" s="1166"/>
      <c r="Y23" s="1166"/>
      <c r="Z23" s="1166"/>
      <c r="AA23" s="1166">
        <v>593</v>
      </c>
      <c r="AB23" s="1166"/>
      <c r="AC23" s="1166"/>
      <c r="AD23" s="1166"/>
      <c r="AE23" s="1167"/>
      <c r="AF23" s="1168">
        <v>435</v>
      </c>
      <c r="AG23" s="1166"/>
      <c r="AH23" s="1166"/>
      <c r="AI23" s="1166"/>
      <c r="AJ23" s="1169"/>
      <c r="AK23" s="1170"/>
      <c r="AL23" s="1171"/>
      <c r="AM23" s="1171"/>
      <c r="AN23" s="1171"/>
      <c r="AO23" s="1171"/>
      <c r="AP23" s="1166">
        <v>49487</v>
      </c>
      <c r="AQ23" s="1166"/>
      <c r="AR23" s="1166"/>
      <c r="AS23" s="1166"/>
      <c r="AT23" s="1166"/>
      <c r="AU23" s="1172"/>
      <c r="AV23" s="1172"/>
      <c r="AW23" s="1172"/>
      <c r="AX23" s="1172"/>
      <c r="AY23" s="1173"/>
      <c r="AZ23" s="1162" t="s">
        <v>237</v>
      </c>
      <c r="BA23" s="1163"/>
      <c r="BB23" s="1163"/>
      <c r="BC23" s="1163"/>
      <c r="BD23" s="1164"/>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61" t="s">
        <v>396</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60" t="s">
        <v>397</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6" t="s">
        <v>401</v>
      </c>
      <c r="AG26" s="1101"/>
      <c r="AH26" s="1101"/>
      <c r="AI26" s="1101"/>
      <c r="AJ26" s="1157"/>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8"/>
      <c r="AG27" s="1104"/>
      <c r="AH27" s="1104"/>
      <c r="AI27" s="1104"/>
      <c r="AJ27" s="1159"/>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5" t="s">
        <v>406</v>
      </c>
      <c r="C28" s="1146"/>
      <c r="D28" s="1146"/>
      <c r="E28" s="1146"/>
      <c r="F28" s="1146"/>
      <c r="G28" s="1146"/>
      <c r="H28" s="1146"/>
      <c r="I28" s="1146"/>
      <c r="J28" s="1146"/>
      <c r="K28" s="1146"/>
      <c r="L28" s="1146"/>
      <c r="M28" s="1146"/>
      <c r="N28" s="1146"/>
      <c r="O28" s="1146"/>
      <c r="P28" s="1147"/>
      <c r="Q28" s="1148">
        <v>7574</v>
      </c>
      <c r="R28" s="1149"/>
      <c r="S28" s="1149"/>
      <c r="T28" s="1149"/>
      <c r="U28" s="1150"/>
      <c r="V28" s="1151">
        <v>7511</v>
      </c>
      <c r="W28" s="1151"/>
      <c r="X28" s="1151"/>
      <c r="Y28" s="1151"/>
      <c r="Z28" s="1151"/>
      <c r="AA28" s="1151">
        <v>62</v>
      </c>
      <c r="AB28" s="1151"/>
      <c r="AC28" s="1151"/>
      <c r="AD28" s="1151"/>
      <c r="AE28" s="1152"/>
      <c r="AF28" s="1153">
        <v>62</v>
      </c>
      <c r="AG28" s="1151"/>
      <c r="AH28" s="1151"/>
      <c r="AI28" s="1151"/>
      <c r="AJ28" s="1154"/>
      <c r="AK28" s="1155">
        <v>643</v>
      </c>
      <c r="AL28" s="1141"/>
      <c r="AM28" s="1141"/>
      <c r="AN28" s="1141"/>
      <c r="AO28" s="1141"/>
      <c r="AP28" s="1141" t="s">
        <v>603</v>
      </c>
      <c r="AQ28" s="1141"/>
      <c r="AR28" s="1141"/>
      <c r="AS28" s="1141"/>
      <c r="AT28" s="1141"/>
      <c r="AU28" s="1141" t="s">
        <v>603</v>
      </c>
      <c r="AV28" s="1141"/>
      <c r="AW28" s="1141"/>
      <c r="AX28" s="1141"/>
      <c r="AY28" s="1141"/>
      <c r="AZ28" s="1142" t="s">
        <v>603</v>
      </c>
      <c r="BA28" s="1142"/>
      <c r="BB28" s="1142"/>
      <c r="BC28" s="1142"/>
      <c r="BD28" s="1142"/>
      <c r="BE28" s="1143"/>
      <c r="BF28" s="1143"/>
      <c r="BG28" s="1143"/>
      <c r="BH28" s="1143"/>
      <c r="BI28" s="1144"/>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9">
        <v>30</v>
      </c>
      <c r="R29" s="1113"/>
      <c r="S29" s="1113"/>
      <c r="T29" s="1113"/>
      <c r="U29" s="1140"/>
      <c r="V29" s="1137">
        <v>30</v>
      </c>
      <c r="W29" s="1137"/>
      <c r="X29" s="1137"/>
      <c r="Y29" s="1137"/>
      <c r="Z29" s="1137"/>
      <c r="AA29" s="1137" t="s">
        <v>603</v>
      </c>
      <c r="AB29" s="1137"/>
      <c r="AC29" s="1137"/>
      <c r="AD29" s="1137"/>
      <c r="AE29" s="1138"/>
      <c r="AF29" s="1112" t="s">
        <v>237</v>
      </c>
      <c r="AG29" s="1113"/>
      <c r="AH29" s="1113"/>
      <c r="AI29" s="1113"/>
      <c r="AJ29" s="1114"/>
      <c r="AK29" s="1073">
        <v>6</v>
      </c>
      <c r="AL29" s="1064"/>
      <c r="AM29" s="1064"/>
      <c r="AN29" s="1064"/>
      <c r="AO29" s="1064"/>
      <c r="AP29" s="1064" t="s">
        <v>603</v>
      </c>
      <c r="AQ29" s="1064"/>
      <c r="AR29" s="1064"/>
      <c r="AS29" s="1064"/>
      <c r="AT29" s="1064"/>
      <c r="AU29" s="1064" t="s">
        <v>603</v>
      </c>
      <c r="AV29" s="1064"/>
      <c r="AW29" s="1064"/>
      <c r="AX29" s="1064"/>
      <c r="AY29" s="1064"/>
      <c r="AZ29" s="1135" t="s">
        <v>603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9">
        <v>8310</v>
      </c>
      <c r="R30" s="1113"/>
      <c r="S30" s="1113"/>
      <c r="T30" s="1113"/>
      <c r="U30" s="1140"/>
      <c r="V30" s="1137">
        <v>8143</v>
      </c>
      <c r="W30" s="1137"/>
      <c r="X30" s="1137"/>
      <c r="Y30" s="1137"/>
      <c r="Z30" s="1137"/>
      <c r="AA30" s="1137">
        <v>167</v>
      </c>
      <c r="AB30" s="1137"/>
      <c r="AC30" s="1137"/>
      <c r="AD30" s="1137"/>
      <c r="AE30" s="1138"/>
      <c r="AF30" s="1112">
        <v>167</v>
      </c>
      <c r="AG30" s="1113"/>
      <c r="AH30" s="1113"/>
      <c r="AI30" s="1113"/>
      <c r="AJ30" s="1114"/>
      <c r="AK30" s="1073">
        <v>1310</v>
      </c>
      <c r="AL30" s="1064"/>
      <c r="AM30" s="1064"/>
      <c r="AN30" s="1064"/>
      <c r="AO30" s="1064"/>
      <c r="AP30" s="1064" t="s">
        <v>603</v>
      </c>
      <c r="AQ30" s="1064"/>
      <c r="AR30" s="1064"/>
      <c r="AS30" s="1064"/>
      <c r="AT30" s="1064"/>
      <c r="AU30" s="1064" t="s">
        <v>603</v>
      </c>
      <c r="AV30" s="1064"/>
      <c r="AW30" s="1064"/>
      <c r="AX30" s="1064"/>
      <c r="AY30" s="1064"/>
      <c r="AZ30" s="1135" t="s">
        <v>603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9">
        <v>27</v>
      </c>
      <c r="R31" s="1113"/>
      <c r="S31" s="1113"/>
      <c r="T31" s="1113"/>
      <c r="U31" s="1140"/>
      <c r="V31" s="1137">
        <v>25</v>
      </c>
      <c r="W31" s="1137"/>
      <c r="X31" s="1137"/>
      <c r="Y31" s="1137"/>
      <c r="Z31" s="1137"/>
      <c r="AA31" s="1137">
        <v>1</v>
      </c>
      <c r="AB31" s="1137"/>
      <c r="AC31" s="1137"/>
      <c r="AD31" s="1137"/>
      <c r="AE31" s="1138"/>
      <c r="AF31" s="1112">
        <v>1</v>
      </c>
      <c r="AG31" s="1113"/>
      <c r="AH31" s="1113"/>
      <c r="AI31" s="1113"/>
      <c r="AJ31" s="1114"/>
      <c r="AK31" s="1073" t="s">
        <v>605</v>
      </c>
      <c r="AL31" s="1064"/>
      <c r="AM31" s="1064"/>
      <c r="AN31" s="1064"/>
      <c r="AO31" s="1064"/>
      <c r="AP31" s="1064" t="s">
        <v>603</v>
      </c>
      <c r="AQ31" s="1064"/>
      <c r="AR31" s="1064"/>
      <c r="AS31" s="1064"/>
      <c r="AT31" s="1064"/>
      <c r="AU31" s="1064" t="s">
        <v>603</v>
      </c>
      <c r="AV31" s="1064"/>
      <c r="AW31" s="1064"/>
      <c r="AX31" s="1064"/>
      <c r="AY31" s="1064"/>
      <c r="AZ31" s="1135" t="s">
        <v>603</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9">
        <v>2003</v>
      </c>
      <c r="R32" s="1113"/>
      <c r="S32" s="1113"/>
      <c r="T32" s="1113"/>
      <c r="U32" s="1140"/>
      <c r="V32" s="1137">
        <v>1987</v>
      </c>
      <c r="W32" s="1137"/>
      <c r="X32" s="1137"/>
      <c r="Y32" s="1137"/>
      <c r="Z32" s="1137"/>
      <c r="AA32" s="1137">
        <v>16</v>
      </c>
      <c r="AB32" s="1137"/>
      <c r="AC32" s="1137"/>
      <c r="AD32" s="1137"/>
      <c r="AE32" s="1138"/>
      <c r="AF32" s="1112">
        <v>16</v>
      </c>
      <c r="AG32" s="1113"/>
      <c r="AH32" s="1113"/>
      <c r="AI32" s="1113"/>
      <c r="AJ32" s="1114"/>
      <c r="AK32" s="1073">
        <v>1210</v>
      </c>
      <c r="AL32" s="1064"/>
      <c r="AM32" s="1064"/>
      <c r="AN32" s="1064"/>
      <c r="AO32" s="1064"/>
      <c r="AP32" s="1064" t="s">
        <v>603</v>
      </c>
      <c r="AQ32" s="1064"/>
      <c r="AR32" s="1064"/>
      <c r="AS32" s="1064"/>
      <c r="AT32" s="1064"/>
      <c r="AU32" s="1064" t="s">
        <v>603</v>
      </c>
      <c r="AV32" s="1064"/>
      <c r="AW32" s="1064"/>
      <c r="AX32" s="1064"/>
      <c r="AY32" s="1064"/>
      <c r="AZ32" s="1135" t="s">
        <v>603</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15580</v>
      </c>
      <c r="R33" s="1137"/>
      <c r="S33" s="1137"/>
      <c r="T33" s="1137"/>
      <c r="U33" s="1137"/>
      <c r="V33" s="1137">
        <v>14010</v>
      </c>
      <c r="W33" s="1137"/>
      <c r="X33" s="1137"/>
      <c r="Y33" s="1137"/>
      <c r="Z33" s="1137"/>
      <c r="AA33" s="1137">
        <f t="shared" ref="AA33" si="0">Q33-V33</f>
        <v>1570</v>
      </c>
      <c r="AB33" s="1137"/>
      <c r="AC33" s="1137"/>
      <c r="AD33" s="1137"/>
      <c r="AE33" s="1138"/>
      <c r="AF33" s="1112">
        <v>5685</v>
      </c>
      <c r="AG33" s="1113"/>
      <c r="AH33" s="1113"/>
      <c r="AI33" s="1113"/>
      <c r="AJ33" s="1114"/>
      <c r="AK33" s="1073">
        <f>1178+132</f>
        <v>1310</v>
      </c>
      <c r="AL33" s="1064"/>
      <c r="AM33" s="1064"/>
      <c r="AN33" s="1064"/>
      <c r="AO33" s="1064"/>
      <c r="AP33" s="1064">
        <v>9142</v>
      </c>
      <c r="AQ33" s="1064"/>
      <c r="AR33" s="1064"/>
      <c r="AS33" s="1064"/>
      <c r="AT33" s="1064"/>
      <c r="AU33" s="1064">
        <v>6134</v>
      </c>
      <c r="AV33" s="1064"/>
      <c r="AW33" s="1064"/>
      <c r="AX33" s="1064"/>
      <c r="AY33" s="1064"/>
      <c r="AZ33" s="1135" t="s">
        <v>603</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2421</v>
      </c>
      <c r="R34" s="1137"/>
      <c r="S34" s="1137"/>
      <c r="T34" s="1137"/>
      <c r="U34" s="1137"/>
      <c r="V34" s="1137">
        <v>2420</v>
      </c>
      <c r="W34" s="1137"/>
      <c r="X34" s="1137"/>
      <c r="Y34" s="1137"/>
      <c r="Z34" s="1137"/>
      <c r="AA34" s="1137">
        <f>Q34-V34</f>
        <v>1</v>
      </c>
      <c r="AB34" s="1137"/>
      <c r="AC34" s="1137"/>
      <c r="AD34" s="1137"/>
      <c r="AE34" s="1138"/>
      <c r="AF34" s="1112">
        <v>1102</v>
      </c>
      <c r="AG34" s="1113"/>
      <c r="AH34" s="1113"/>
      <c r="AI34" s="1113"/>
      <c r="AJ34" s="1114"/>
      <c r="AK34" s="1073">
        <v>376</v>
      </c>
      <c r="AL34" s="1064"/>
      <c r="AM34" s="1064"/>
      <c r="AN34" s="1064"/>
      <c r="AO34" s="1064"/>
      <c r="AP34" s="1064">
        <v>11116</v>
      </c>
      <c r="AQ34" s="1064"/>
      <c r="AR34" s="1064"/>
      <c r="AS34" s="1064"/>
      <c r="AT34" s="1064"/>
      <c r="AU34" s="1064">
        <v>3601</v>
      </c>
      <c r="AV34" s="1064"/>
      <c r="AW34" s="1064"/>
      <c r="AX34" s="1064"/>
      <c r="AY34" s="1064"/>
      <c r="AZ34" s="1135" t="s">
        <v>603</v>
      </c>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3518</v>
      </c>
      <c r="R35" s="1137"/>
      <c r="S35" s="1137"/>
      <c r="T35" s="1137"/>
      <c r="U35" s="1137"/>
      <c r="V35" s="1137">
        <v>3203</v>
      </c>
      <c r="W35" s="1137"/>
      <c r="X35" s="1137"/>
      <c r="Y35" s="1137"/>
      <c r="Z35" s="1137"/>
      <c r="AA35" s="1137">
        <f t="shared" ref="AA35:AA40" si="1">Q35-V35</f>
        <v>315</v>
      </c>
      <c r="AB35" s="1137"/>
      <c r="AC35" s="1137"/>
      <c r="AD35" s="1137"/>
      <c r="AE35" s="1138"/>
      <c r="AF35" s="1112">
        <v>291</v>
      </c>
      <c r="AG35" s="1113"/>
      <c r="AH35" s="1113"/>
      <c r="AI35" s="1113"/>
      <c r="AJ35" s="1114"/>
      <c r="AK35" s="1073">
        <f>632+197</f>
        <v>829</v>
      </c>
      <c r="AL35" s="1064"/>
      <c r="AM35" s="1064"/>
      <c r="AN35" s="1064"/>
      <c r="AO35" s="1064"/>
      <c r="AP35" s="1064">
        <v>17814</v>
      </c>
      <c r="AQ35" s="1064"/>
      <c r="AR35" s="1064"/>
      <c r="AS35" s="1064"/>
      <c r="AT35" s="1064"/>
      <c r="AU35" s="1064">
        <v>5148</v>
      </c>
      <c r="AV35" s="1064"/>
      <c r="AW35" s="1064"/>
      <c r="AX35" s="1064"/>
      <c r="AY35" s="1064"/>
      <c r="AZ35" s="1135" t="s">
        <v>603</v>
      </c>
      <c r="BA35" s="1135"/>
      <c r="BB35" s="1135"/>
      <c r="BC35" s="1135"/>
      <c r="BD35" s="1135"/>
      <c r="BE35" s="1125" t="s">
        <v>415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416</v>
      </c>
      <c r="C36" s="1131"/>
      <c r="D36" s="1131"/>
      <c r="E36" s="1131"/>
      <c r="F36" s="1131"/>
      <c r="G36" s="1131"/>
      <c r="H36" s="1131"/>
      <c r="I36" s="1131"/>
      <c r="J36" s="1131"/>
      <c r="K36" s="1131"/>
      <c r="L36" s="1131"/>
      <c r="M36" s="1131"/>
      <c r="N36" s="1131"/>
      <c r="O36" s="1131"/>
      <c r="P36" s="1132"/>
      <c r="Q36" s="1136">
        <v>26</v>
      </c>
      <c r="R36" s="1137"/>
      <c r="S36" s="1137"/>
      <c r="T36" s="1137"/>
      <c r="U36" s="1137"/>
      <c r="V36" s="1137">
        <v>26</v>
      </c>
      <c r="W36" s="1137"/>
      <c r="X36" s="1137"/>
      <c r="Y36" s="1137"/>
      <c r="Z36" s="1137"/>
      <c r="AA36" s="1137">
        <f t="shared" si="1"/>
        <v>0</v>
      </c>
      <c r="AB36" s="1137"/>
      <c r="AC36" s="1137"/>
      <c r="AD36" s="1137"/>
      <c r="AE36" s="1138"/>
      <c r="AF36" s="1112" t="s">
        <v>237</v>
      </c>
      <c r="AG36" s="1113"/>
      <c r="AH36" s="1113"/>
      <c r="AI36" s="1113"/>
      <c r="AJ36" s="1114"/>
      <c r="AK36" s="1073">
        <v>2</v>
      </c>
      <c r="AL36" s="1064"/>
      <c r="AM36" s="1064"/>
      <c r="AN36" s="1064"/>
      <c r="AO36" s="1064"/>
      <c r="AP36" s="1064" t="s">
        <v>604</v>
      </c>
      <c r="AQ36" s="1064"/>
      <c r="AR36" s="1064"/>
      <c r="AS36" s="1064"/>
      <c r="AT36" s="1064"/>
      <c r="AU36" s="1064" t="s">
        <v>604</v>
      </c>
      <c r="AV36" s="1064"/>
      <c r="AW36" s="1064"/>
      <c r="AX36" s="1064"/>
      <c r="AY36" s="1064"/>
      <c r="AZ36" s="1135" t="s">
        <v>603</v>
      </c>
      <c r="BA36" s="1135"/>
      <c r="BB36" s="1135"/>
      <c r="BC36" s="1135"/>
      <c r="BD36" s="1135"/>
      <c r="BE36" s="1125" t="s">
        <v>417</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418</v>
      </c>
      <c r="C37" s="1131"/>
      <c r="D37" s="1131"/>
      <c r="E37" s="1131"/>
      <c r="F37" s="1131"/>
      <c r="G37" s="1131"/>
      <c r="H37" s="1131"/>
      <c r="I37" s="1131"/>
      <c r="J37" s="1131"/>
      <c r="K37" s="1131"/>
      <c r="L37" s="1131"/>
      <c r="M37" s="1131"/>
      <c r="N37" s="1131"/>
      <c r="O37" s="1131"/>
      <c r="P37" s="1132"/>
      <c r="Q37" s="1136">
        <v>10</v>
      </c>
      <c r="R37" s="1137"/>
      <c r="S37" s="1137"/>
      <c r="T37" s="1137"/>
      <c r="U37" s="1137"/>
      <c r="V37" s="1137">
        <v>10</v>
      </c>
      <c r="W37" s="1137"/>
      <c r="X37" s="1137"/>
      <c r="Y37" s="1137"/>
      <c r="Z37" s="1137"/>
      <c r="AA37" s="1137">
        <f t="shared" si="1"/>
        <v>0</v>
      </c>
      <c r="AB37" s="1137"/>
      <c r="AC37" s="1137"/>
      <c r="AD37" s="1137"/>
      <c r="AE37" s="1138"/>
      <c r="AF37" s="1112" t="s">
        <v>237</v>
      </c>
      <c r="AG37" s="1113"/>
      <c r="AH37" s="1113"/>
      <c r="AI37" s="1113"/>
      <c r="AJ37" s="1114"/>
      <c r="AK37" s="1073">
        <v>10</v>
      </c>
      <c r="AL37" s="1064"/>
      <c r="AM37" s="1064"/>
      <c r="AN37" s="1064"/>
      <c r="AO37" s="1064"/>
      <c r="AP37" s="1064" t="s">
        <v>604</v>
      </c>
      <c r="AQ37" s="1064"/>
      <c r="AR37" s="1064"/>
      <c r="AS37" s="1064"/>
      <c r="AT37" s="1064"/>
      <c r="AU37" s="1064" t="s">
        <v>604</v>
      </c>
      <c r="AV37" s="1064"/>
      <c r="AW37" s="1064"/>
      <c r="AX37" s="1064"/>
      <c r="AY37" s="1064"/>
      <c r="AZ37" s="1135" t="s">
        <v>603</v>
      </c>
      <c r="BA37" s="1135"/>
      <c r="BB37" s="1135"/>
      <c r="BC37" s="1135"/>
      <c r="BD37" s="1135"/>
      <c r="BE37" s="1125" t="s">
        <v>419</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420</v>
      </c>
      <c r="C38" s="1131"/>
      <c r="D38" s="1131"/>
      <c r="E38" s="1131"/>
      <c r="F38" s="1131"/>
      <c r="G38" s="1131"/>
      <c r="H38" s="1131"/>
      <c r="I38" s="1131"/>
      <c r="J38" s="1131"/>
      <c r="K38" s="1131"/>
      <c r="L38" s="1131"/>
      <c r="M38" s="1131"/>
      <c r="N38" s="1131"/>
      <c r="O38" s="1131"/>
      <c r="P38" s="1132"/>
      <c r="Q38" s="1136">
        <v>906</v>
      </c>
      <c r="R38" s="1137"/>
      <c r="S38" s="1137"/>
      <c r="T38" s="1137"/>
      <c r="U38" s="1137"/>
      <c r="V38" s="1137">
        <v>868</v>
      </c>
      <c r="W38" s="1137"/>
      <c r="X38" s="1137"/>
      <c r="Y38" s="1137"/>
      <c r="Z38" s="1137"/>
      <c r="AA38" s="1137">
        <f t="shared" si="1"/>
        <v>38</v>
      </c>
      <c r="AB38" s="1137"/>
      <c r="AC38" s="1137"/>
      <c r="AD38" s="1137"/>
      <c r="AE38" s="1138"/>
      <c r="AF38" s="1112">
        <v>38</v>
      </c>
      <c r="AG38" s="1113"/>
      <c r="AH38" s="1113"/>
      <c r="AI38" s="1113"/>
      <c r="AJ38" s="1114"/>
      <c r="AK38" s="1073">
        <v>537</v>
      </c>
      <c r="AL38" s="1064"/>
      <c r="AM38" s="1064"/>
      <c r="AN38" s="1064"/>
      <c r="AO38" s="1064"/>
      <c r="AP38" s="1064">
        <v>4471</v>
      </c>
      <c r="AQ38" s="1064"/>
      <c r="AR38" s="1064"/>
      <c r="AS38" s="1064"/>
      <c r="AT38" s="1064"/>
      <c r="AU38" s="1064">
        <v>4471</v>
      </c>
      <c r="AV38" s="1064"/>
      <c r="AW38" s="1064"/>
      <c r="AX38" s="1064"/>
      <c r="AY38" s="1064"/>
      <c r="AZ38" s="1135" t="s">
        <v>603</v>
      </c>
      <c r="BA38" s="1135"/>
      <c r="BB38" s="1135"/>
      <c r="BC38" s="1135"/>
      <c r="BD38" s="1135"/>
      <c r="BE38" s="1125" t="s">
        <v>419</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t="s">
        <v>421</v>
      </c>
      <c r="C39" s="1131"/>
      <c r="D39" s="1131"/>
      <c r="E39" s="1131"/>
      <c r="F39" s="1131"/>
      <c r="G39" s="1131"/>
      <c r="H39" s="1131"/>
      <c r="I39" s="1131"/>
      <c r="J39" s="1131"/>
      <c r="K39" s="1131"/>
      <c r="L39" s="1131"/>
      <c r="M39" s="1131"/>
      <c r="N39" s="1131"/>
      <c r="O39" s="1131"/>
      <c r="P39" s="1132"/>
      <c r="Q39" s="1136">
        <v>15</v>
      </c>
      <c r="R39" s="1137"/>
      <c r="S39" s="1137"/>
      <c r="T39" s="1137"/>
      <c r="U39" s="1137"/>
      <c r="V39" s="1137">
        <v>481</v>
      </c>
      <c r="W39" s="1137"/>
      <c r="X39" s="1137"/>
      <c r="Y39" s="1137"/>
      <c r="Z39" s="1137"/>
      <c r="AA39" s="1137">
        <f t="shared" si="1"/>
        <v>-466</v>
      </c>
      <c r="AB39" s="1137"/>
      <c r="AC39" s="1137"/>
      <c r="AD39" s="1137"/>
      <c r="AE39" s="1138"/>
      <c r="AF39" s="1112">
        <v>28</v>
      </c>
      <c r="AG39" s="1113"/>
      <c r="AH39" s="1113"/>
      <c r="AI39" s="1113"/>
      <c r="AJ39" s="1114"/>
      <c r="AK39" s="1073" t="s">
        <v>605</v>
      </c>
      <c r="AL39" s="1064"/>
      <c r="AM39" s="1064"/>
      <c r="AN39" s="1064"/>
      <c r="AO39" s="1064"/>
      <c r="AP39" s="1064" t="s">
        <v>604</v>
      </c>
      <c r="AQ39" s="1064"/>
      <c r="AR39" s="1064"/>
      <c r="AS39" s="1064"/>
      <c r="AT39" s="1064"/>
      <c r="AU39" s="1064" t="s">
        <v>604</v>
      </c>
      <c r="AV39" s="1064"/>
      <c r="AW39" s="1064"/>
      <c r="AX39" s="1064"/>
      <c r="AY39" s="1064"/>
      <c r="AZ39" s="1135" t="s">
        <v>603</v>
      </c>
      <c r="BA39" s="1135"/>
      <c r="BB39" s="1135"/>
      <c r="BC39" s="1135"/>
      <c r="BD39" s="1135"/>
      <c r="BE39" s="1125" t="s">
        <v>417</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t="s">
        <v>422</v>
      </c>
      <c r="C40" s="1131"/>
      <c r="D40" s="1131"/>
      <c r="E40" s="1131"/>
      <c r="F40" s="1131"/>
      <c r="G40" s="1131"/>
      <c r="H40" s="1131"/>
      <c r="I40" s="1131"/>
      <c r="J40" s="1131"/>
      <c r="K40" s="1131"/>
      <c r="L40" s="1131"/>
      <c r="M40" s="1131"/>
      <c r="N40" s="1131"/>
      <c r="O40" s="1131"/>
      <c r="P40" s="1132"/>
      <c r="Q40" s="1136">
        <v>0</v>
      </c>
      <c r="R40" s="1137"/>
      <c r="S40" s="1137"/>
      <c r="T40" s="1137"/>
      <c r="U40" s="1137"/>
      <c r="V40" s="1137">
        <v>20</v>
      </c>
      <c r="W40" s="1137"/>
      <c r="X40" s="1137"/>
      <c r="Y40" s="1137"/>
      <c r="Z40" s="1137"/>
      <c r="AA40" s="1137">
        <f t="shared" si="1"/>
        <v>-20</v>
      </c>
      <c r="AB40" s="1137"/>
      <c r="AC40" s="1137"/>
      <c r="AD40" s="1137"/>
      <c r="AE40" s="1138"/>
      <c r="AF40" s="1112">
        <v>75</v>
      </c>
      <c r="AG40" s="1113"/>
      <c r="AH40" s="1113"/>
      <c r="AI40" s="1113"/>
      <c r="AJ40" s="1114"/>
      <c r="AK40" s="1073" t="s">
        <v>605</v>
      </c>
      <c r="AL40" s="1064"/>
      <c r="AM40" s="1064"/>
      <c r="AN40" s="1064"/>
      <c r="AO40" s="1064"/>
      <c r="AP40" s="1064" t="s">
        <v>604</v>
      </c>
      <c r="AQ40" s="1064"/>
      <c r="AR40" s="1064"/>
      <c r="AS40" s="1064"/>
      <c r="AT40" s="1064"/>
      <c r="AU40" s="1064" t="s">
        <v>604</v>
      </c>
      <c r="AV40" s="1064"/>
      <c r="AW40" s="1064"/>
      <c r="AX40" s="1064"/>
      <c r="AY40" s="1064"/>
      <c r="AZ40" s="1135" t="s">
        <v>603</v>
      </c>
      <c r="BA40" s="1135"/>
      <c r="BB40" s="1135"/>
      <c r="BC40" s="1135"/>
      <c r="BD40" s="1135"/>
      <c r="BE40" s="1125" t="s">
        <v>417</v>
      </c>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424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7466</v>
      </c>
      <c r="AG63" s="1052"/>
      <c r="AH63" s="1052"/>
      <c r="AI63" s="1052"/>
      <c r="AJ63" s="1123"/>
      <c r="AK63" s="1124"/>
      <c r="AL63" s="1056"/>
      <c r="AM63" s="1056"/>
      <c r="AN63" s="1056"/>
      <c r="AO63" s="1056"/>
      <c r="AP63" s="1052">
        <v>42542</v>
      </c>
      <c r="AQ63" s="1052"/>
      <c r="AR63" s="1052"/>
      <c r="AS63" s="1052"/>
      <c r="AT63" s="1052"/>
      <c r="AU63" s="1052">
        <v>19355</v>
      </c>
      <c r="AV63" s="1052"/>
      <c r="AW63" s="1052"/>
      <c r="AX63" s="1052"/>
      <c r="AY63" s="1052"/>
      <c r="AZ63" s="1118"/>
      <c r="BA63" s="1118"/>
      <c r="BB63" s="1118"/>
      <c r="BC63" s="1118"/>
      <c r="BD63" s="1118"/>
      <c r="BE63" s="1053"/>
      <c r="BF63" s="1053"/>
      <c r="BG63" s="1053"/>
      <c r="BH63" s="1053"/>
      <c r="BI63" s="1054"/>
      <c r="BJ63" s="1119" t="s">
        <v>425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427</v>
      </c>
      <c r="B66" s="1089"/>
      <c r="C66" s="1089"/>
      <c r="D66" s="1089"/>
      <c r="E66" s="1089"/>
      <c r="F66" s="1089"/>
      <c r="G66" s="1089"/>
      <c r="H66" s="1089"/>
      <c r="I66" s="1089"/>
      <c r="J66" s="1089"/>
      <c r="K66" s="1089"/>
      <c r="L66" s="1089"/>
      <c r="M66" s="1089"/>
      <c r="N66" s="1089"/>
      <c r="O66" s="1089"/>
      <c r="P66" s="1090"/>
      <c r="Q66" s="1094" t="s">
        <v>428</v>
      </c>
      <c r="R66" s="1095"/>
      <c r="S66" s="1095"/>
      <c r="T66" s="1095"/>
      <c r="U66" s="1096"/>
      <c r="V66" s="1094" t="s">
        <v>429</v>
      </c>
      <c r="W66" s="1095"/>
      <c r="X66" s="1095"/>
      <c r="Y66" s="1095"/>
      <c r="Z66" s="1096"/>
      <c r="AA66" s="1094" t="s">
        <v>400</v>
      </c>
      <c r="AB66" s="1095"/>
      <c r="AC66" s="1095"/>
      <c r="AD66" s="1095"/>
      <c r="AE66" s="1096"/>
      <c r="AF66" s="1100" t="s">
        <v>401</v>
      </c>
      <c r="AG66" s="1101"/>
      <c r="AH66" s="1101"/>
      <c r="AI66" s="1101"/>
      <c r="AJ66" s="1102"/>
      <c r="AK66" s="1094" t="s">
        <v>402</v>
      </c>
      <c r="AL66" s="1089"/>
      <c r="AM66" s="1089"/>
      <c r="AN66" s="1089"/>
      <c r="AO66" s="1090"/>
      <c r="AP66" s="1094" t="s">
        <v>403</v>
      </c>
      <c r="AQ66" s="1095"/>
      <c r="AR66" s="1095"/>
      <c r="AS66" s="1095"/>
      <c r="AT66" s="1096"/>
      <c r="AU66" s="1094" t="s">
        <v>430</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597</v>
      </c>
      <c r="C68" s="1079"/>
      <c r="D68" s="1079"/>
      <c r="E68" s="1079"/>
      <c r="F68" s="1079"/>
      <c r="G68" s="1079"/>
      <c r="H68" s="1079"/>
      <c r="I68" s="1079"/>
      <c r="J68" s="1079"/>
      <c r="K68" s="1079"/>
      <c r="L68" s="1079"/>
      <c r="M68" s="1079"/>
      <c r="N68" s="1079"/>
      <c r="O68" s="1079"/>
      <c r="P68" s="1080"/>
      <c r="Q68" s="1081">
        <v>100</v>
      </c>
      <c r="R68" s="1075"/>
      <c r="S68" s="1075"/>
      <c r="T68" s="1075"/>
      <c r="U68" s="1075"/>
      <c r="V68" s="1075">
        <v>92</v>
      </c>
      <c r="W68" s="1075"/>
      <c r="X68" s="1075"/>
      <c r="Y68" s="1075"/>
      <c r="Z68" s="1075"/>
      <c r="AA68" s="1075">
        <v>8</v>
      </c>
      <c r="AB68" s="1075"/>
      <c r="AC68" s="1075"/>
      <c r="AD68" s="1075"/>
      <c r="AE68" s="1075"/>
      <c r="AF68" s="1075">
        <v>8</v>
      </c>
      <c r="AG68" s="1075"/>
      <c r="AH68" s="1075"/>
      <c r="AI68" s="1075"/>
      <c r="AJ68" s="1075"/>
      <c r="AK68" s="1075" t="s">
        <v>525</v>
      </c>
      <c r="AL68" s="1075"/>
      <c r="AM68" s="1075"/>
      <c r="AN68" s="1075"/>
      <c r="AO68" s="1075"/>
      <c r="AP68" s="1075" t="s">
        <v>525</v>
      </c>
      <c r="AQ68" s="1075"/>
      <c r="AR68" s="1075"/>
      <c r="AS68" s="1075"/>
      <c r="AT68" s="1075"/>
      <c r="AU68" s="1075" t="s">
        <v>604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598</v>
      </c>
      <c r="C69" s="1068"/>
      <c r="D69" s="1068"/>
      <c r="E69" s="1068"/>
      <c r="F69" s="1068"/>
      <c r="G69" s="1068"/>
      <c r="H69" s="1068"/>
      <c r="I69" s="1068"/>
      <c r="J69" s="1068"/>
      <c r="K69" s="1068"/>
      <c r="L69" s="1068"/>
      <c r="M69" s="1068"/>
      <c r="N69" s="1068"/>
      <c r="O69" s="1068"/>
      <c r="P69" s="1069"/>
      <c r="Q69" s="1070">
        <v>9</v>
      </c>
      <c r="R69" s="1064"/>
      <c r="S69" s="1064"/>
      <c r="T69" s="1064"/>
      <c r="U69" s="1064"/>
      <c r="V69" s="1064">
        <v>51</v>
      </c>
      <c r="W69" s="1064"/>
      <c r="X69" s="1064"/>
      <c r="Y69" s="1064"/>
      <c r="Z69" s="1064"/>
      <c r="AA69" s="1064">
        <v>-42</v>
      </c>
      <c r="AB69" s="1064"/>
      <c r="AC69" s="1064"/>
      <c r="AD69" s="1064"/>
      <c r="AE69" s="1064"/>
      <c r="AF69" s="1064">
        <v>1</v>
      </c>
      <c r="AG69" s="1064"/>
      <c r="AH69" s="1064"/>
      <c r="AI69" s="1064"/>
      <c r="AJ69" s="1064"/>
      <c r="AK69" s="1064" t="s">
        <v>525</v>
      </c>
      <c r="AL69" s="1064"/>
      <c r="AM69" s="1064"/>
      <c r="AN69" s="1064"/>
      <c r="AO69" s="1064"/>
      <c r="AP69" s="1064" t="s">
        <v>525</v>
      </c>
      <c r="AQ69" s="1064"/>
      <c r="AR69" s="1064"/>
      <c r="AS69" s="1064"/>
      <c r="AT69" s="1064"/>
      <c r="AU69" s="1064" t="s">
        <v>604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599</v>
      </c>
      <c r="C70" s="1068"/>
      <c r="D70" s="1068"/>
      <c r="E70" s="1068"/>
      <c r="F70" s="1068"/>
      <c r="G70" s="1068"/>
      <c r="H70" s="1068"/>
      <c r="I70" s="1068"/>
      <c r="J70" s="1068"/>
      <c r="K70" s="1068"/>
      <c r="L70" s="1068"/>
      <c r="M70" s="1068"/>
      <c r="N70" s="1068"/>
      <c r="O70" s="1068"/>
      <c r="P70" s="1069"/>
      <c r="Q70" s="1070">
        <v>1111</v>
      </c>
      <c r="R70" s="1064"/>
      <c r="S70" s="1064"/>
      <c r="T70" s="1064"/>
      <c r="U70" s="1064"/>
      <c r="V70" s="1064">
        <v>382</v>
      </c>
      <c r="W70" s="1064"/>
      <c r="X70" s="1064"/>
      <c r="Y70" s="1064"/>
      <c r="Z70" s="1064"/>
      <c r="AA70" s="1064">
        <v>729</v>
      </c>
      <c r="AB70" s="1064"/>
      <c r="AC70" s="1064"/>
      <c r="AD70" s="1064"/>
      <c r="AE70" s="1064"/>
      <c r="AF70" s="1064">
        <v>685</v>
      </c>
      <c r="AG70" s="1064"/>
      <c r="AH70" s="1064"/>
      <c r="AI70" s="1064"/>
      <c r="AJ70" s="1064"/>
      <c r="AK70" s="1064">
        <v>28</v>
      </c>
      <c r="AL70" s="1064"/>
      <c r="AM70" s="1064"/>
      <c r="AN70" s="1064"/>
      <c r="AO70" s="1064"/>
      <c r="AP70" s="1064">
        <v>24</v>
      </c>
      <c r="AQ70" s="1064"/>
      <c r="AR70" s="1064"/>
      <c r="AS70" s="1064"/>
      <c r="AT70" s="1064"/>
      <c r="AU70" s="1064">
        <v>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600</v>
      </c>
      <c r="C71" s="1068"/>
      <c r="D71" s="1068"/>
      <c r="E71" s="1068"/>
      <c r="F71" s="1068"/>
      <c r="G71" s="1068"/>
      <c r="H71" s="1068"/>
      <c r="I71" s="1068"/>
      <c r="J71" s="1068"/>
      <c r="K71" s="1068"/>
      <c r="L71" s="1068"/>
      <c r="M71" s="1068"/>
      <c r="N71" s="1068"/>
      <c r="O71" s="1068"/>
      <c r="P71" s="1069"/>
      <c r="Q71" s="1070">
        <v>1007</v>
      </c>
      <c r="R71" s="1064"/>
      <c r="S71" s="1064"/>
      <c r="T71" s="1064"/>
      <c r="U71" s="1064"/>
      <c r="V71" s="1064">
        <v>796</v>
      </c>
      <c r="W71" s="1064"/>
      <c r="X71" s="1064"/>
      <c r="Y71" s="1064"/>
      <c r="Z71" s="1064"/>
      <c r="AA71" s="1064">
        <v>211</v>
      </c>
      <c r="AB71" s="1064"/>
      <c r="AC71" s="1064"/>
      <c r="AD71" s="1064"/>
      <c r="AE71" s="1064"/>
      <c r="AF71" s="1064">
        <v>211</v>
      </c>
      <c r="AG71" s="1064"/>
      <c r="AH71" s="1064"/>
      <c r="AI71" s="1064"/>
      <c r="AJ71" s="1064"/>
      <c r="AK71" s="1064" t="s">
        <v>525</v>
      </c>
      <c r="AL71" s="1064"/>
      <c r="AM71" s="1064"/>
      <c r="AN71" s="1064"/>
      <c r="AO71" s="1064"/>
      <c r="AP71" s="1064" t="s">
        <v>525</v>
      </c>
      <c r="AQ71" s="1064"/>
      <c r="AR71" s="1064"/>
      <c r="AS71" s="1064"/>
      <c r="AT71" s="1064"/>
      <c r="AU71" s="1064" t="s">
        <v>604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601</v>
      </c>
      <c r="C72" s="1068"/>
      <c r="D72" s="1068"/>
      <c r="E72" s="1068"/>
      <c r="F72" s="1068"/>
      <c r="G72" s="1068"/>
      <c r="H72" s="1068"/>
      <c r="I72" s="1068"/>
      <c r="J72" s="1068"/>
      <c r="K72" s="1068"/>
      <c r="L72" s="1068"/>
      <c r="M72" s="1068"/>
      <c r="N72" s="1068"/>
      <c r="O72" s="1068"/>
      <c r="P72" s="1069"/>
      <c r="Q72" s="1070">
        <v>370736</v>
      </c>
      <c r="R72" s="1064"/>
      <c r="S72" s="1064"/>
      <c r="T72" s="1064"/>
      <c r="U72" s="1064"/>
      <c r="V72" s="1064">
        <v>364587</v>
      </c>
      <c r="W72" s="1064"/>
      <c r="X72" s="1064"/>
      <c r="Y72" s="1064"/>
      <c r="Z72" s="1064"/>
      <c r="AA72" s="1064">
        <v>6149</v>
      </c>
      <c r="AB72" s="1064"/>
      <c r="AC72" s="1064"/>
      <c r="AD72" s="1064"/>
      <c r="AE72" s="1064"/>
      <c r="AF72" s="1064">
        <v>6149</v>
      </c>
      <c r="AG72" s="1064"/>
      <c r="AH72" s="1064"/>
      <c r="AI72" s="1064"/>
      <c r="AJ72" s="1064"/>
      <c r="AK72" s="1064">
        <v>0</v>
      </c>
      <c r="AL72" s="1064"/>
      <c r="AM72" s="1064"/>
      <c r="AN72" s="1064"/>
      <c r="AO72" s="1064"/>
      <c r="AP72" s="1064" t="s">
        <v>525</v>
      </c>
      <c r="AQ72" s="1064"/>
      <c r="AR72" s="1064"/>
      <c r="AS72" s="1064"/>
      <c r="AT72" s="1064"/>
      <c r="AU72" s="1064" t="s">
        <v>604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602</v>
      </c>
      <c r="C73" s="1068"/>
      <c r="D73" s="1068"/>
      <c r="E73" s="1068"/>
      <c r="F73" s="1068"/>
      <c r="G73" s="1068"/>
      <c r="H73" s="1068"/>
      <c r="I73" s="1068"/>
      <c r="J73" s="1068"/>
      <c r="K73" s="1068"/>
      <c r="L73" s="1068"/>
      <c r="M73" s="1068"/>
      <c r="N73" s="1068"/>
      <c r="O73" s="1068"/>
      <c r="P73" s="1069"/>
      <c r="Q73" s="1070">
        <v>2541</v>
      </c>
      <c r="R73" s="1064"/>
      <c r="S73" s="1064"/>
      <c r="T73" s="1064"/>
      <c r="U73" s="1064"/>
      <c r="V73" s="1064">
        <v>2540</v>
      </c>
      <c r="W73" s="1064"/>
      <c r="X73" s="1064"/>
      <c r="Y73" s="1064"/>
      <c r="Z73" s="1064"/>
      <c r="AA73" s="1064">
        <v>1</v>
      </c>
      <c r="AB73" s="1064"/>
      <c r="AC73" s="1064"/>
      <c r="AD73" s="1064"/>
      <c r="AE73" s="1064"/>
      <c r="AF73" s="1064">
        <v>1</v>
      </c>
      <c r="AG73" s="1064"/>
      <c r="AH73" s="1064"/>
      <c r="AI73" s="1064"/>
      <c r="AJ73" s="1064"/>
      <c r="AK73" s="1064" t="s">
        <v>525</v>
      </c>
      <c r="AL73" s="1064"/>
      <c r="AM73" s="1064"/>
      <c r="AN73" s="1064"/>
      <c r="AO73" s="1064"/>
      <c r="AP73" s="1064" t="s">
        <v>525</v>
      </c>
      <c r="AQ73" s="1064"/>
      <c r="AR73" s="1064"/>
      <c r="AS73" s="1064"/>
      <c r="AT73" s="1064"/>
      <c r="AU73" s="1064" t="s">
        <v>604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431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7055</v>
      </c>
      <c r="AG88" s="1052"/>
      <c r="AH88" s="1052"/>
      <c r="AI88" s="1052"/>
      <c r="AJ88" s="1052"/>
      <c r="AK88" s="1056"/>
      <c r="AL88" s="1056"/>
      <c r="AM88" s="1056"/>
      <c r="AN88" s="1056"/>
      <c r="AO88" s="1056"/>
      <c r="AP88" s="1052">
        <v>24</v>
      </c>
      <c r="AQ88" s="1052"/>
      <c r="AR88" s="1052"/>
      <c r="AS88" s="1052"/>
      <c r="AT88" s="1052"/>
      <c r="AU88" s="1052">
        <v>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432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1705</v>
      </c>
      <c r="CS102" s="1044"/>
      <c r="CT102" s="1044"/>
      <c r="CU102" s="1044"/>
      <c r="CV102" s="1045"/>
      <c r="CW102" s="1043">
        <v>292</v>
      </c>
      <c r="CX102" s="1044"/>
      <c r="CY102" s="1044"/>
      <c r="CZ102" s="1044"/>
      <c r="DA102" s="1045"/>
      <c r="DB102" s="1043">
        <v>24</v>
      </c>
      <c r="DC102" s="1044"/>
      <c r="DD102" s="1044"/>
      <c r="DE102" s="1044"/>
      <c r="DF102" s="1045"/>
      <c r="DG102" s="1043" t="s">
        <v>614</v>
      </c>
      <c r="DH102" s="1044"/>
      <c r="DI102" s="1044"/>
      <c r="DJ102" s="1044"/>
      <c r="DK102" s="1045"/>
      <c r="DL102" s="1043" t="s">
        <v>614</v>
      </c>
      <c r="DM102" s="1044"/>
      <c r="DN102" s="1044"/>
      <c r="DO102" s="1044"/>
      <c r="DP102" s="1045"/>
      <c r="DQ102" s="1043" t="s">
        <v>614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440</v>
      </c>
      <c r="AB109" s="987"/>
      <c r="AC109" s="987"/>
      <c r="AD109" s="987"/>
      <c r="AE109" s="988"/>
      <c r="AF109" s="989" t="s">
        <v>310</v>
      </c>
      <c r="AG109" s="987"/>
      <c r="AH109" s="987"/>
      <c r="AI109" s="987"/>
      <c r="AJ109" s="988"/>
      <c r="AK109" s="989" t="s">
        <v>309</v>
      </c>
      <c r="AL109" s="987"/>
      <c r="AM109" s="987"/>
      <c r="AN109" s="987"/>
      <c r="AO109" s="988"/>
      <c r="AP109" s="989" t="s">
        <v>441</v>
      </c>
      <c r="AQ109" s="987"/>
      <c r="AR109" s="987"/>
      <c r="AS109" s="987"/>
      <c r="AT109" s="1018"/>
      <c r="AU109" s="986" t="s">
        <v>439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440</v>
      </c>
      <c r="BR109" s="987"/>
      <c r="BS109" s="987"/>
      <c r="BT109" s="987"/>
      <c r="BU109" s="988"/>
      <c r="BV109" s="989" t="s">
        <v>310</v>
      </c>
      <c r="BW109" s="987"/>
      <c r="BX109" s="987"/>
      <c r="BY109" s="987"/>
      <c r="BZ109" s="988"/>
      <c r="CA109" s="989" t="s">
        <v>309</v>
      </c>
      <c r="CB109" s="987"/>
      <c r="CC109" s="987"/>
      <c r="CD109" s="987"/>
      <c r="CE109" s="988"/>
      <c r="CF109" s="1025" t="s">
        <v>441</v>
      </c>
      <c r="CG109" s="1025"/>
      <c r="CH109" s="1025"/>
      <c r="CI109" s="1025"/>
      <c r="CJ109" s="1025"/>
      <c r="CK109" s="989" t="s">
        <v>442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440</v>
      </c>
      <c r="DH109" s="987"/>
      <c r="DI109" s="987"/>
      <c r="DJ109" s="987"/>
      <c r="DK109" s="988"/>
      <c r="DL109" s="989" t="s">
        <v>310</v>
      </c>
      <c r="DM109" s="987"/>
      <c r="DN109" s="987"/>
      <c r="DO109" s="987"/>
      <c r="DP109" s="988"/>
      <c r="DQ109" s="989" t="s">
        <v>309</v>
      </c>
      <c r="DR109" s="987"/>
      <c r="DS109" s="987"/>
      <c r="DT109" s="987"/>
      <c r="DU109" s="988"/>
      <c r="DV109" s="989" t="s">
        <v>441</v>
      </c>
      <c r="DW109" s="987"/>
      <c r="DX109" s="987"/>
      <c r="DY109" s="987"/>
      <c r="DZ109" s="1018"/>
    </row>
    <row r="110" spans="1:131" s="247" customFormat="1" ht="26.25" customHeight="1" x14ac:dyDescent="0.15">
      <c r="A110" s="889" t="s">
        <v>443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5775358</v>
      </c>
      <c r="AB110" s="980"/>
      <c r="AC110" s="980"/>
      <c r="AD110" s="980"/>
      <c r="AE110" s="981"/>
      <c r="AF110" s="982">
        <v>5763614</v>
      </c>
      <c r="AG110" s="980"/>
      <c r="AH110" s="980"/>
      <c r="AI110" s="980"/>
      <c r="AJ110" s="981"/>
      <c r="AK110" s="982">
        <v>5217499</v>
      </c>
      <c r="AL110" s="980"/>
      <c r="AM110" s="980"/>
      <c r="AN110" s="980"/>
      <c r="AO110" s="981"/>
      <c r="AP110" s="983">
        <v>28.3</v>
      </c>
      <c r="AQ110" s="984"/>
      <c r="AR110" s="984"/>
      <c r="AS110" s="984"/>
      <c r="AT110" s="985"/>
      <c r="AU110" s="1019" t="s">
        <v>72</v>
      </c>
      <c r="AV110" s="1020"/>
      <c r="AW110" s="1020"/>
      <c r="AX110" s="1020"/>
      <c r="AY110" s="1020"/>
      <c r="AZ110" s="945" t="s">
        <v>444</v>
      </c>
      <c r="BA110" s="890"/>
      <c r="BB110" s="890"/>
      <c r="BC110" s="890"/>
      <c r="BD110" s="890"/>
      <c r="BE110" s="890"/>
      <c r="BF110" s="890"/>
      <c r="BG110" s="890"/>
      <c r="BH110" s="890"/>
      <c r="BI110" s="890"/>
      <c r="BJ110" s="890"/>
      <c r="BK110" s="890"/>
      <c r="BL110" s="890"/>
      <c r="BM110" s="890"/>
      <c r="BN110" s="890"/>
      <c r="BO110" s="890"/>
      <c r="BP110" s="891"/>
      <c r="BQ110" s="946">
        <v>51103734</v>
      </c>
      <c r="BR110" s="927"/>
      <c r="BS110" s="927"/>
      <c r="BT110" s="927"/>
      <c r="BU110" s="927"/>
      <c r="BV110" s="927">
        <v>50294289</v>
      </c>
      <c r="BW110" s="927"/>
      <c r="BX110" s="927"/>
      <c r="BY110" s="927"/>
      <c r="BZ110" s="927"/>
      <c r="CA110" s="927">
        <v>49487070</v>
      </c>
      <c r="CB110" s="927"/>
      <c r="CC110" s="927"/>
      <c r="CD110" s="927"/>
      <c r="CE110" s="927"/>
      <c r="CF110" s="951">
        <v>268.10000000000002</v>
      </c>
      <c r="CG110" s="952"/>
      <c r="CH110" s="952"/>
      <c r="CI110" s="952"/>
      <c r="CJ110" s="952"/>
      <c r="CK110" s="1015" t="s">
        <v>445</v>
      </c>
      <c r="CL110" s="901"/>
      <c r="CM110" s="976" t="s">
        <v>446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237</v>
      </c>
      <c r="DH110" s="927"/>
      <c r="DI110" s="927"/>
      <c r="DJ110" s="927"/>
      <c r="DK110" s="927"/>
      <c r="DL110" s="927" t="s">
        <v>237</v>
      </c>
      <c r="DM110" s="927"/>
      <c r="DN110" s="927"/>
      <c r="DO110" s="927"/>
      <c r="DP110" s="927"/>
      <c r="DQ110" s="927" t="s">
        <v>425</v>
      </c>
      <c r="DR110" s="927"/>
      <c r="DS110" s="927"/>
      <c r="DT110" s="927"/>
      <c r="DU110" s="927"/>
      <c r="DV110" s="928" t="s">
        <v>425</v>
      </c>
      <c r="DW110" s="928"/>
      <c r="DX110" s="928"/>
      <c r="DY110" s="928"/>
      <c r="DZ110" s="929"/>
    </row>
    <row r="111" spans="1:131" s="247" customFormat="1" ht="26.25" customHeight="1" x14ac:dyDescent="0.15">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425</v>
      </c>
      <c r="AB111" s="1008"/>
      <c r="AC111" s="1008"/>
      <c r="AD111" s="1008"/>
      <c r="AE111" s="1009"/>
      <c r="AF111" s="1010" t="s">
        <v>237</v>
      </c>
      <c r="AG111" s="1008"/>
      <c r="AH111" s="1008"/>
      <c r="AI111" s="1008"/>
      <c r="AJ111" s="1009"/>
      <c r="AK111" s="1010" t="s">
        <v>425</v>
      </c>
      <c r="AL111" s="1008"/>
      <c r="AM111" s="1008"/>
      <c r="AN111" s="1008"/>
      <c r="AO111" s="1009"/>
      <c r="AP111" s="1011" t="s">
        <v>425</v>
      </c>
      <c r="AQ111" s="1012"/>
      <c r="AR111" s="1012"/>
      <c r="AS111" s="1012"/>
      <c r="AT111" s="1013"/>
      <c r="AU111" s="1021"/>
      <c r="AV111" s="1022"/>
      <c r="AW111" s="1022"/>
      <c r="AX111" s="1022"/>
      <c r="AY111" s="1022"/>
      <c r="AZ111" s="897" t="s">
        <v>448</v>
      </c>
      <c r="BA111" s="832"/>
      <c r="BB111" s="832"/>
      <c r="BC111" s="832"/>
      <c r="BD111" s="832"/>
      <c r="BE111" s="832"/>
      <c r="BF111" s="832"/>
      <c r="BG111" s="832"/>
      <c r="BH111" s="832"/>
      <c r="BI111" s="832"/>
      <c r="BJ111" s="832"/>
      <c r="BK111" s="832"/>
      <c r="BL111" s="832"/>
      <c r="BM111" s="832"/>
      <c r="BN111" s="832"/>
      <c r="BO111" s="832"/>
      <c r="BP111" s="833"/>
      <c r="BQ111" s="898" t="s">
        <v>237</v>
      </c>
      <c r="BR111" s="899"/>
      <c r="BS111" s="899"/>
      <c r="BT111" s="899"/>
      <c r="BU111" s="899"/>
      <c r="BV111" s="899" t="s">
        <v>237</v>
      </c>
      <c r="BW111" s="899"/>
      <c r="BX111" s="899"/>
      <c r="BY111" s="899"/>
      <c r="BZ111" s="899"/>
      <c r="CA111" s="899" t="s">
        <v>425</v>
      </c>
      <c r="CB111" s="899"/>
      <c r="CC111" s="899"/>
      <c r="CD111" s="899"/>
      <c r="CE111" s="899"/>
      <c r="CF111" s="960" t="s">
        <v>449</v>
      </c>
      <c r="CG111" s="961"/>
      <c r="CH111" s="961"/>
      <c r="CI111" s="961"/>
      <c r="CJ111" s="961"/>
      <c r="CK111" s="1016"/>
      <c r="CL111" s="90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237</v>
      </c>
      <c r="DH111" s="899"/>
      <c r="DI111" s="899"/>
      <c r="DJ111" s="899"/>
      <c r="DK111" s="899"/>
      <c r="DL111" s="899" t="s">
        <v>425</v>
      </c>
      <c r="DM111" s="899"/>
      <c r="DN111" s="899"/>
      <c r="DO111" s="899"/>
      <c r="DP111" s="899"/>
      <c r="DQ111" s="899" t="s">
        <v>425</v>
      </c>
      <c r="DR111" s="899"/>
      <c r="DS111" s="899"/>
      <c r="DT111" s="899"/>
      <c r="DU111" s="899"/>
      <c r="DV111" s="876" t="s">
        <v>237</v>
      </c>
      <c r="DW111" s="876"/>
      <c r="DX111" s="876"/>
      <c r="DY111" s="876"/>
      <c r="DZ111" s="877"/>
    </row>
    <row r="112" spans="1:131" s="247" customFormat="1" ht="26.25" customHeight="1" x14ac:dyDescent="0.15">
      <c r="A112" s="1001" t="s">
        <v>451</v>
      </c>
      <c r="B112" s="1002"/>
      <c r="C112" s="832" t="s">
        <v>452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453</v>
      </c>
      <c r="AB112" s="862"/>
      <c r="AC112" s="862"/>
      <c r="AD112" s="862"/>
      <c r="AE112" s="863"/>
      <c r="AF112" s="864" t="s">
        <v>237</v>
      </c>
      <c r="AG112" s="862"/>
      <c r="AH112" s="862"/>
      <c r="AI112" s="862"/>
      <c r="AJ112" s="863"/>
      <c r="AK112" s="864" t="s">
        <v>237</v>
      </c>
      <c r="AL112" s="862"/>
      <c r="AM112" s="862"/>
      <c r="AN112" s="862"/>
      <c r="AO112" s="863"/>
      <c r="AP112" s="909" t="s">
        <v>237</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20946075</v>
      </c>
      <c r="BR112" s="899"/>
      <c r="BS112" s="899"/>
      <c r="BT112" s="899"/>
      <c r="BU112" s="899"/>
      <c r="BV112" s="899">
        <v>20321296</v>
      </c>
      <c r="BW112" s="899"/>
      <c r="BX112" s="899"/>
      <c r="BY112" s="899"/>
      <c r="BZ112" s="899"/>
      <c r="CA112" s="899">
        <v>19354741</v>
      </c>
      <c r="CB112" s="899"/>
      <c r="CC112" s="899"/>
      <c r="CD112" s="899"/>
      <c r="CE112" s="899"/>
      <c r="CF112" s="960">
        <v>104.9</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237</v>
      </c>
      <c r="DH112" s="899"/>
      <c r="DI112" s="899"/>
      <c r="DJ112" s="899"/>
      <c r="DK112" s="899"/>
      <c r="DL112" s="899" t="s">
        <v>237</v>
      </c>
      <c r="DM112" s="899"/>
      <c r="DN112" s="899"/>
      <c r="DO112" s="899"/>
      <c r="DP112" s="899"/>
      <c r="DQ112" s="899" t="s">
        <v>237</v>
      </c>
      <c r="DR112" s="899"/>
      <c r="DS112" s="899"/>
      <c r="DT112" s="899"/>
      <c r="DU112" s="899"/>
      <c r="DV112" s="876" t="s">
        <v>237</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1649420</v>
      </c>
      <c r="AB113" s="1008"/>
      <c r="AC113" s="1008"/>
      <c r="AD113" s="1008"/>
      <c r="AE113" s="1009"/>
      <c r="AF113" s="1010">
        <v>1693896</v>
      </c>
      <c r="AG113" s="1008"/>
      <c r="AH113" s="1008"/>
      <c r="AI113" s="1008"/>
      <c r="AJ113" s="1009"/>
      <c r="AK113" s="1010">
        <v>1705678</v>
      </c>
      <c r="AL113" s="1008"/>
      <c r="AM113" s="1008"/>
      <c r="AN113" s="1008"/>
      <c r="AO113" s="1009"/>
      <c r="AP113" s="1011">
        <v>9.1999999999999993</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15925</v>
      </c>
      <c r="BR113" s="899"/>
      <c r="BS113" s="899"/>
      <c r="BT113" s="899"/>
      <c r="BU113" s="899"/>
      <c r="BV113" s="899">
        <v>7430</v>
      </c>
      <c r="BW113" s="899"/>
      <c r="BX113" s="899"/>
      <c r="BY113" s="899"/>
      <c r="BZ113" s="899"/>
      <c r="CA113" s="899">
        <v>2770</v>
      </c>
      <c r="CB113" s="899"/>
      <c r="CC113" s="899"/>
      <c r="CD113" s="899"/>
      <c r="CE113" s="899"/>
      <c r="CF113" s="960">
        <v>0</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425</v>
      </c>
      <c r="DH113" s="862"/>
      <c r="DI113" s="862"/>
      <c r="DJ113" s="862"/>
      <c r="DK113" s="863"/>
      <c r="DL113" s="864" t="s">
        <v>237</v>
      </c>
      <c r="DM113" s="862"/>
      <c r="DN113" s="862"/>
      <c r="DO113" s="862"/>
      <c r="DP113" s="863"/>
      <c r="DQ113" s="864" t="s">
        <v>449</v>
      </c>
      <c r="DR113" s="862"/>
      <c r="DS113" s="862"/>
      <c r="DT113" s="862"/>
      <c r="DU113" s="863"/>
      <c r="DV113" s="909" t="s">
        <v>237</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237</v>
      </c>
      <c r="AB114" s="862"/>
      <c r="AC114" s="862"/>
      <c r="AD114" s="862"/>
      <c r="AE114" s="863"/>
      <c r="AF114" s="864" t="s">
        <v>237</v>
      </c>
      <c r="AG114" s="862"/>
      <c r="AH114" s="862"/>
      <c r="AI114" s="862"/>
      <c r="AJ114" s="863"/>
      <c r="AK114" s="864" t="s">
        <v>460</v>
      </c>
      <c r="AL114" s="862"/>
      <c r="AM114" s="862"/>
      <c r="AN114" s="862"/>
      <c r="AO114" s="863"/>
      <c r="AP114" s="909" t="s">
        <v>237</v>
      </c>
      <c r="AQ114" s="910"/>
      <c r="AR114" s="910"/>
      <c r="AS114" s="910"/>
      <c r="AT114" s="911"/>
      <c r="AU114" s="1021"/>
      <c r="AV114" s="1022"/>
      <c r="AW114" s="1022"/>
      <c r="AX114" s="1022"/>
      <c r="AY114" s="1022"/>
      <c r="AZ114" s="897" t="s">
        <v>461</v>
      </c>
      <c r="BA114" s="832"/>
      <c r="BB114" s="832"/>
      <c r="BC114" s="832"/>
      <c r="BD114" s="832"/>
      <c r="BE114" s="832"/>
      <c r="BF114" s="832"/>
      <c r="BG114" s="832"/>
      <c r="BH114" s="832"/>
      <c r="BI114" s="832"/>
      <c r="BJ114" s="832"/>
      <c r="BK114" s="832"/>
      <c r="BL114" s="832"/>
      <c r="BM114" s="832"/>
      <c r="BN114" s="832"/>
      <c r="BO114" s="832"/>
      <c r="BP114" s="833"/>
      <c r="BQ114" s="898">
        <v>6400529</v>
      </c>
      <c r="BR114" s="899"/>
      <c r="BS114" s="899"/>
      <c r="BT114" s="899"/>
      <c r="BU114" s="899"/>
      <c r="BV114" s="899">
        <v>6336600</v>
      </c>
      <c r="BW114" s="899"/>
      <c r="BX114" s="899"/>
      <c r="BY114" s="899"/>
      <c r="BZ114" s="899"/>
      <c r="CA114" s="899">
        <v>5907244</v>
      </c>
      <c r="CB114" s="899"/>
      <c r="CC114" s="899"/>
      <c r="CD114" s="899"/>
      <c r="CE114" s="899"/>
      <c r="CF114" s="960">
        <v>32</v>
      </c>
      <c r="CG114" s="961"/>
      <c r="CH114" s="961"/>
      <c r="CI114" s="961"/>
      <c r="CJ114" s="961"/>
      <c r="CK114" s="1016"/>
      <c r="CL114" s="903"/>
      <c r="CM114" s="906" t="s">
        <v>462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237</v>
      </c>
      <c r="DH114" s="862"/>
      <c r="DI114" s="862"/>
      <c r="DJ114" s="862"/>
      <c r="DK114" s="863"/>
      <c r="DL114" s="864" t="s">
        <v>237</v>
      </c>
      <c r="DM114" s="862"/>
      <c r="DN114" s="862"/>
      <c r="DO114" s="862"/>
      <c r="DP114" s="863"/>
      <c r="DQ114" s="864" t="s">
        <v>237</v>
      </c>
      <c r="DR114" s="862"/>
      <c r="DS114" s="862"/>
      <c r="DT114" s="862"/>
      <c r="DU114" s="863"/>
      <c r="DV114" s="909" t="s">
        <v>237</v>
      </c>
      <c r="DW114" s="910"/>
      <c r="DX114" s="910"/>
      <c r="DY114" s="910"/>
      <c r="DZ114" s="911"/>
    </row>
    <row r="115" spans="1:130" s="247" customFormat="1" ht="26.25" customHeight="1" x14ac:dyDescent="0.15">
      <c r="A115" s="1003"/>
      <c r="B115" s="1004"/>
      <c r="C115" s="832" t="s">
        <v>463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19218</v>
      </c>
      <c r="AB115" s="1008"/>
      <c r="AC115" s="1008"/>
      <c r="AD115" s="1008"/>
      <c r="AE115" s="1009"/>
      <c r="AF115" s="1010">
        <v>15589</v>
      </c>
      <c r="AG115" s="1008"/>
      <c r="AH115" s="1008"/>
      <c r="AI115" s="1008"/>
      <c r="AJ115" s="1009"/>
      <c r="AK115" s="1010">
        <v>12071</v>
      </c>
      <c r="AL115" s="1008"/>
      <c r="AM115" s="1008"/>
      <c r="AN115" s="1008"/>
      <c r="AO115" s="1009"/>
      <c r="AP115" s="1011">
        <v>0.1</v>
      </c>
      <c r="AQ115" s="1012"/>
      <c r="AR115" s="1012"/>
      <c r="AS115" s="1012"/>
      <c r="AT115" s="1013"/>
      <c r="AU115" s="1021"/>
      <c r="AV115" s="1022"/>
      <c r="AW115" s="1022"/>
      <c r="AX115" s="1022"/>
      <c r="AY115" s="1022"/>
      <c r="AZ115" s="897" t="s">
        <v>464</v>
      </c>
      <c r="BA115" s="832"/>
      <c r="BB115" s="832"/>
      <c r="BC115" s="832"/>
      <c r="BD115" s="832"/>
      <c r="BE115" s="832"/>
      <c r="BF115" s="832"/>
      <c r="BG115" s="832"/>
      <c r="BH115" s="832"/>
      <c r="BI115" s="832"/>
      <c r="BJ115" s="832"/>
      <c r="BK115" s="832"/>
      <c r="BL115" s="832"/>
      <c r="BM115" s="832"/>
      <c r="BN115" s="832"/>
      <c r="BO115" s="832"/>
      <c r="BP115" s="833"/>
      <c r="BQ115" s="898" t="s">
        <v>237</v>
      </c>
      <c r="BR115" s="899"/>
      <c r="BS115" s="899"/>
      <c r="BT115" s="899"/>
      <c r="BU115" s="899"/>
      <c r="BV115" s="899" t="s">
        <v>237</v>
      </c>
      <c r="BW115" s="899"/>
      <c r="BX115" s="899"/>
      <c r="BY115" s="899"/>
      <c r="BZ115" s="899"/>
      <c r="CA115" s="899" t="s">
        <v>237</v>
      </c>
      <c r="CB115" s="899"/>
      <c r="CC115" s="899"/>
      <c r="CD115" s="899"/>
      <c r="CE115" s="899"/>
      <c r="CF115" s="960" t="s">
        <v>237</v>
      </c>
      <c r="CG115" s="961"/>
      <c r="CH115" s="961"/>
      <c r="CI115" s="961"/>
      <c r="CJ115" s="961"/>
      <c r="CK115" s="1016"/>
      <c r="CL115" s="903"/>
      <c r="CM115" s="897" t="s">
        <v>465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237</v>
      </c>
      <c r="DH115" s="862"/>
      <c r="DI115" s="862"/>
      <c r="DJ115" s="862"/>
      <c r="DK115" s="863"/>
      <c r="DL115" s="864" t="s">
        <v>237</v>
      </c>
      <c r="DM115" s="862"/>
      <c r="DN115" s="862"/>
      <c r="DO115" s="862"/>
      <c r="DP115" s="863"/>
      <c r="DQ115" s="864" t="s">
        <v>453</v>
      </c>
      <c r="DR115" s="862"/>
      <c r="DS115" s="862"/>
      <c r="DT115" s="862"/>
      <c r="DU115" s="863"/>
      <c r="DV115" s="909" t="s">
        <v>237</v>
      </c>
      <c r="DW115" s="910"/>
      <c r="DX115" s="910"/>
      <c r="DY115" s="910"/>
      <c r="DZ115" s="911"/>
    </row>
    <row r="116" spans="1:130" s="247" customFormat="1" ht="26.25" customHeight="1" x14ac:dyDescent="0.15">
      <c r="A116" s="1005"/>
      <c r="B116" s="1006"/>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237</v>
      </c>
      <c r="AB116" s="862"/>
      <c r="AC116" s="862"/>
      <c r="AD116" s="862"/>
      <c r="AE116" s="863"/>
      <c r="AF116" s="864" t="s">
        <v>460</v>
      </c>
      <c r="AG116" s="862"/>
      <c r="AH116" s="862"/>
      <c r="AI116" s="862"/>
      <c r="AJ116" s="863"/>
      <c r="AK116" s="864" t="s">
        <v>237</v>
      </c>
      <c r="AL116" s="862"/>
      <c r="AM116" s="862"/>
      <c r="AN116" s="862"/>
      <c r="AO116" s="863"/>
      <c r="AP116" s="909" t="s">
        <v>453</v>
      </c>
      <c r="AQ116" s="910"/>
      <c r="AR116" s="910"/>
      <c r="AS116" s="910"/>
      <c r="AT116" s="911"/>
      <c r="AU116" s="1021"/>
      <c r="AV116" s="1022"/>
      <c r="AW116" s="1022"/>
      <c r="AX116" s="1022"/>
      <c r="AY116" s="1022"/>
      <c r="AZ116" s="948" t="s">
        <v>467</v>
      </c>
      <c r="BA116" s="949"/>
      <c r="BB116" s="949"/>
      <c r="BC116" s="949"/>
      <c r="BD116" s="949"/>
      <c r="BE116" s="949"/>
      <c r="BF116" s="949"/>
      <c r="BG116" s="949"/>
      <c r="BH116" s="949"/>
      <c r="BI116" s="949"/>
      <c r="BJ116" s="949"/>
      <c r="BK116" s="949"/>
      <c r="BL116" s="949"/>
      <c r="BM116" s="949"/>
      <c r="BN116" s="949"/>
      <c r="BO116" s="949"/>
      <c r="BP116" s="950"/>
      <c r="BQ116" s="898" t="s">
        <v>237</v>
      </c>
      <c r="BR116" s="899"/>
      <c r="BS116" s="899"/>
      <c r="BT116" s="899"/>
      <c r="BU116" s="899"/>
      <c r="BV116" s="899" t="s">
        <v>237</v>
      </c>
      <c r="BW116" s="899"/>
      <c r="BX116" s="899"/>
      <c r="BY116" s="899"/>
      <c r="BZ116" s="899"/>
      <c r="CA116" s="899" t="s">
        <v>237</v>
      </c>
      <c r="CB116" s="899"/>
      <c r="CC116" s="899"/>
      <c r="CD116" s="899"/>
      <c r="CE116" s="899"/>
      <c r="CF116" s="960" t="s">
        <v>237</v>
      </c>
      <c r="CG116" s="961"/>
      <c r="CH116" s="961"/>
      <c r="CI116" s="961"/>
      <c r="CJ116" s="961"/>
      <c r="CK116" s="1016"/>
      <c r="CL116" s="903"/>
      <c r="CM116" s="906" t="s">
        <v>468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237</v>
      </c>
      <c r="DH116" s="862"/>
      <c r="DI116" s="862"/>
      <c r="DJ116" s="862"/>
      <c r="DK116" s="863"/>
      <c r="DL116" s="864" t="s">
        <v>237</v>
      </c>
      <c r="DM116" s="862"/>
      <c r="DN116" s="862"/>
      <c r="DO116" s="862"/>
      <c r="DP116" s="863"/>
      <c r="DQ116" s="864" t="s">
        <v>237</v>
      </c>
      <c r="DR116" s="862"/>
      <c r="DS116" s="862"/>
      <c r="DT116" s="862"/>
      <c r="DU116" s="863"/>
      <c r="DV116" s="909" t="s">
        <v>237</v>
      </c>
      <c r="DW116" s="910"/>
      <c r="DX116" s="910"/>
      <c r="DY116" s="910"/>
      <c r="DZ116" s="911"/>
    </row>
    <row r="117" spans="1:130" s="247" customFormat="1" ht="26.25" customHeight="1" x14ac:dyDescent="0.15">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7443996</v>
      </c>
      <c r="AB117" s="994"/>
      <c r="AC117" s="994"/>
      <c r="AD117" s="994"/>
      <c r="AE117" s="995"/>
      <c r="AF117" s="996">
        <v>7473099</v>
      </c>
      <c r="AG117" s="994"/>
      <c r="AH117" s="994"/>
      <c r="AI117" s="994"/>
      <c r="AJ117" s="995"/>
      <c r="AK117" s="996">
        <v>6935248</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425</v>
      </c>
      <c r="BR117" s="899"/>
      <c r="BS117" s="899"/>
      <c r="BT117" s="899"/>
      <c r="BU117" s="899"/>
      <c r="BV117" s="899" t="s">
        <v>460</v>
      </c>
      <c r="BW117" s="899"/>
      <c r="BX117" s="899"/>
      <c r="BY117" s="899"/>
      <c r="BZ117" s="899"/>
      <c r="CA117" s="899" t="s">
        <v>425</v>
      </c>
      <c r="CB117" s="899"/>
      <c r="CC117" s="899"/>
      <c r="CD117" s="899"/>
      <c r="CE117" s="899"/>
      <c r="CF117" s="960" t="s">
        <v>425</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425</v>
      </c>
      <c r="DH117" s="862"/>
      <c r="DI117" s="862"/>
      <c r="DJ117" s="862"/>
      <c r="DK117" s="863"/>
      <c r="DL117" s="864" t="s">
        <v>425</v>
      </c>
      <c r="DM117" s="862"/>
      <c r="DN117" s="862"/>
      <c r="DO117" s="862"/>
      <c r="DP117" s="863"/>
      <c r="DQ117" s="864" t="s">
        <v>425</v>
      </c>
      <c r="DR117" s="862"/>
      <c r="DS117" s="862"/>
      <c r="DT117" s="862"/>
      <c r="DU117" s="863"/>
      <c r="DV117" s="909" t="s">
        <v>425</v>
      </c>
      <c r="DW117" s="910"/>
      <c r="DX117" s="910"/>
      <c r="DY117" s="910"/>
      <c r="DZ117" s="911"/>
    </row>
    <row r="118" spans="1:130" s="247" customFormat="1" ht="26.25" customHeight="1" x14ac:dyDescent="0.15">
      <c r="A118" s="986" t="s">
        <v>442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440</v>
      </c>
      <c r="AB118" s="987"/>
      <c r="AC118" s="987"/>
      <c r="AD118" s="987"/>
      <c r="AE118" s="988"/>
      <c r="AF118" s="989" t="s">
        <v>310</v>
      </c>
      <c r="AG118" s="987"/>
      <c r="AH118" s="987"/>
      <c r="AI118" s="987"/>
      <c r="AJ118" s="988"/>
      <c r="AK118" s="989" t="s">
        <v>309</v>
      </c>
      <c r="AL118" s="987"/>
      <c r="AM118" s="987"/>
      <c r="AN118" s="987"/>
      <c r="AO118" s="988"/>
      <c r="AP118" s="990" t="s">
        <v>441</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453</v>
      </c>
      <c r="BR118" s="930"/>
      <c r="BS118" s="930"/>
      <c r="BT118" s="930"/>
      <c r="BU118" s="930"/>
      <c r="BV118" s="930" t="s">
        <v>453</v>
      </c>
      <c r="BW118" s="930"/>
      <c r="BX118" s="930"/>
      <c r="BY118" s="930"/>
      <c r="BZ118" s="930"/>
      <c r="CA118" s="930" t="s">
        <v>453</v>
      </c>
      <c r="CB118" s="930"/>
      <c r="CC118" s="930"/>
      <c r="CD118" s="930"/>
      <c r="CE118" s="930"/>
      <c r="CF118" s="960" t="s">
        <v>425</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425</v>
      </c>
      <c r="DH118" s="862"/>
      <c r="DI118" s="862"/>
      <c r="DJ118" s="862"/>
      <c r="DK118" s="863"/>
      <c r="DL118" s="864" t="s">
        <v>453</v>
      </c>
      <c r="DM118" s="862"/>
      <c r="DN118" s="862"/>
      <c r="DO118" s="862"/>
      <c r="DP118" s="863"/>
      <c r="DQ118" s="864" t="s">
        <v>453</v>
      </c>
      <c r="DR118" s="862"/>
      <c r="DS118" s="862"/>
      <c r="DT118" s="862"/>
      <c r="DU118" s="863"/>
      <c r="DV118" s="909" t="s">
        <v>453</v>
      </c>
      <c r="DW118" s="910"/>
      <c r="DX118" s="910"/>
      <c r="DY118" s="910"/>
      <c r="DZ118" s="911"/>
    </row>
    <row r="119" spans="1:130" s="247" customFormat="1" ht="26.25" customHeight="1" x14ac:dyDescent="0.15">
      <c r="A119" s="900" t="s">
        <v>445</v>
      </c>
      <c r="B119" s="901"/>
      <c r="C119" s="976" t="s">
        <v>446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453</v>
      </c>
      <c r="AB119" s="980"/>
      <c r="AC119" s="980"/>
      <c r="AD119" s="980"/>
      <c r="AE119" s="981"/>
      <c r="AF119" s="982" t="s">
        <v>453</v>
      </c>
      <c r="AG119" s="980"/>
      <c r="AH119" s="980"/>
      <c r="AI119" s="980"/>
      <c r="AJ119" s="981"/>
      <c r="AK119" s="982" t="s">
        <v>453</v>
      </c>
      <c r="AL119" s="980"/>
      <c r="AM119" s="980"/>
      <c r="AN119" s="980"/>
      <c r="AO119" s="981"/>
      <c r="AP119" s="983" t="s">
        <v>453</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474</v>
      </c>
      <c r="BP119" s="963"/>
      <c r="BQ119" s="967">
        <v>78466263</v>
      </c>
      <c r="BR119" s="930"/>
      <c r="BS119" s="930"/>
      <c r="BT119" s="930"/>
      <c r="BU119" s="930"/>
      <c r="BV119" s="930">
        <v>76959615</v>
      </c>
      <c r="BW119" s="930"/>
      <c r="BX119" s="930"/>
      <c r="BY119" s="930"/>
      <c r="BZ119" s="930"/>
      <c r="CA119" s="930">
        <v>74751825</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476</v>
      </c>
      <c r="DH119" s="845"/>
      <c r="DI119" s="845"/>
      <c r="DJ119" s="845"/>
      <c r="DK119" s="846"/>
      <c r="DL119" s="847" t="s">
        <v>476</v>
      </c>
      <c r="DM119" s="845"/>
      <c r="DN119" s="845"/>
      <c r="DO119" s="845"/>
      <c r="DP119" s="846"/>
      <c r="DQ119" s="847" t="s">
        <v>476</v>
      </c>
      <c r="DR119" s="845"/>
      <c r="DS119" s="845"/>
      <c r="DT119" s="845"/>
      <c r="DU119" s="846"/>
      <c r="DV119" s="933" t="s">
        <v>476</v>
      </c>
      <c r="DW119" s="934"/>
      <c r="DX119" s="934"/>
      <c r="DY119" s="934"/>
      <c r="DZ119" s="935"/>
    </row>
    <row r="120" spans="1:130" s="247" customFormat="1" ht="26.25" customHeight="1" x14ac:dyDescent="0.15">
      <c r="A120" s="902"/>
      <c r="B120" s="90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476</v>
      </c>
      <c r="AB120" s="862"/>
      <c r="AC120" s="862"/>
      <c r="AD120" s="862"/>
      <c r="AE120" s="863"/>
      <c r="AF120" s="864" t="s">
        <v>476</v>
      </c>
      <c r="AG120" s="862"/>
      <c r="AH120" s="862"/>
      <c r="AI120" s="862"/>
      <c r="AJ120" s="863"/>
      <c r="AK120" s="864" t="s">
        <v>476</v>
      </c>
      <c r="AL120" s="862"/>
      <c r="AM120" s="862"/>
      <c r="AN120" s="862"/>
      <c r="AO120" s="863"/>
      <c r="AP120" s="909" t="s">
        <v>476</v>
      </c>
      <c r="AQ120" s="910"/>
      <c r="AR120" s="910"/>
      <c r="AS120" s="910"/>
      <c r="AT120" s="911"/>
      <c r="AU120" s="968" t="s">
        <v>477</v>
      </c>
      <c r="AV120" s="969"/>
      <c r="AW120" s="969"/>
      <c r="AX120" s="969"/>
      <c r="AY120" s="970"/>
      <c r="AZ120" s="945" t="s">
        <v>478</v>
      </c>
      <c r="BA120" s="890"/>
      <c r="BB120" s="890"/>
      <c r="BC120" s="890"/>
      <c r="BD120" s="890"/>
      <c r="BE120" s="890"/>
      <c r="BF120" s="890"/>
      <c r="BG120" s="890"/>
      <c r="BH120" s="890"/>
      <c r="BI120" s="890"/>
      <c r="BJ120" s="890"/>
      <c r="BK120" s="890"/>
      <c r="BL120" s="890"/>
      <c r="BM120" s="890"/>
      <c r="BN120" s="890"/>
      <c r="BO120" s="890"/>
      <c r="BP120" s="891"/>
      <c r="BQ120" s="946">
        <v>9050889</v>
      </c>
      <c r="BR120" s="927"/>
      <c r="BS120" s="927"/>
      <c r="BT120" s="927"/>
      <c r="BU120" s="927"/>
      <c r="BV120" s="927">
        <v>9481010</v>
      </c>
      <c r="BW120" s="927"/>
      <c r="BX120" s="927"/>
      <c r="BY120" s="927"/>
      <c r="BZ120" s="927"/>
      <c r="CA120" s="927">
        <v>10012075</v>
      </c>
      <c r="CB120" s="927"/>
      <c r="CC120" s="927"/>
      <c r="CD120" s="927"/>
      <c r="CE120" s="927"/>
      <c r="CF120" s="951">
        <v>54.2</v>
      </c>
      <c r="CG120" s="952"/>
      <c r="CH120" s="952"/>
      <c r="CI120" s="952"/>
      <c r="CJ120" s="952"/>
      <c r="CK120" s="953" t="s">
        <v>479</v>
      </c>
      <c r="CL120" s="937"/>
      <c r="CM120" s="937"/>
      <c r="CN120" s="937"/>
      <c r="CO120" s="938"/>
      <c r="CP120" s="957" t="s">
        <v>480</v>
      </c>
      <c r="CQ120" s="958"/>
      <c r="CR120" s="958"/>
      <c r="CS120" s="958"/>
      <c r="CT120" s="958"/>
      <c r="CU120" s="958"/>
      <c r="CV120" s="958"/>
      <c r="CW120" s="958"/>
      <c r="CX120" s="958"/>
      <c r="CY120" s="958"/>
      <c r="CZ120" s="958"/>
      <c r="DA120" s="958"/>
      <c r="DB120" s="958"/>
      <c r="DC120" s="958"/>
      <c r="DD120" s="958"/>
      <c r="DE120" s="958"/>
      <c r="DF120" s="959"/>
      <c r="DG120" s="946">
        <v>6323423</v>
      </c>
      <c r="DH120" s="927"/>
      <c r="DI120" s="927"/>
      <c r="DJ120" s="927"/>
      <c r="DK120" s="927"/>
      <c r="DL120" s="927">
        <v>6340266</v>
      </c>
      <c r="DM120" s="927"/>
      <c r="DN120" s="927"/>
      <c r="DO120" s="927"/>
      <c r="DP120" s="927"/>
      <c r="DQ120" s="927">
        <v>6134231</v>
      </c>
      <c r="DR120" s="927"/>
      <c r="DS120" s="927"/>
      <c r="DT120" s="927"/>
      <c r="DU120" s="927"/>
      <c r="DV120" s="928">
        <v>33.200000000000003</v>
      </c>
      <c r="DW120" s="928"/>
      <c r="DX120" s="928"/>
      <c r="DY120" s="928"/>
      <c r="DZ120" s="929"/>
    </row>
    <row r="121" spans="1:130" s="247" customFormat="1" ht="26.25" customHeight="1" x14ac:dyDescent="0.15">
      <c r="A121" s="902"/>
      <c r="B121" s="903"/>
      <c r="C121" s="948" t="s">
        <v>481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476</v>
      </c>
      <c r="AB121" s="862"/>
      <c r="AC121" s="862"/>
      <c r="AD121" s="862"/>
      <c r="AE121" s="863"/>
      <c r="AF121" s="864" t="s">
        <v>476</v>
      </c>
      <c r="AG121" s="862"/>
      <c r="AH121" s="862"/>
      <c r="AI121" s="862"/>
      <c r="AJ121" s="863"/>
      <c r="AK121" s="864" t="s">
        <v>476</v>
      </c>
      <c r="AL121" s="862"/>
      <c r="AM121" s="862"/>
      <c r="AN121" s="862"/>
      <c r="AO121" s="863"/>
      <c r="AP121" s="909" t="s">
        <v>476</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v>3688225</v>
      </c>
      <c r="BR121" s="899"/>
      <c r="BS121" s="899"/>
      <c r="BT121" s="899"/>
      <c r="BU121" s="899"/>
      <c r="BV121" s="899">
        <v>4027613</v>
      </c>
      <c r="BW121" s="899"/>
      <c r="BX121" s="899"/>
      <c r="BY121" s="899"/>
      <c r="BZ121" s="899"/>
      <c r="CA121" s="899">
        <v>4044824</v>
      </c>
      <c r="CB121" s="899"/>
      <c r="CC121" s="899"/>
      <c r="CD121" s="899"/>
      <c r="CE121" s="899"/>
      <c r="CF121" s="960">
        <v>21.9</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v>5333819</v>
      </c>
      <c r="DH121" s="899"/>
      <c r="DI121" s="899"/>
      <c r="DJ121" s="899"/>
      <c r="DK121" s="899"/>
      <c r="DL121" s="899">
        <v>5296805</v>
      </c>
      <c r="DM121" s="899"/>
      <c r="DN121" s="899"/>
      <c r="DO121" s="899"/>
      <c r="DP121" s="899"/>
      <c r="DQ121" s="899">
        <v>5148181</v>
      </c>
      <c r="DR121" s="899"/>
      <c r="DS121" s="899"/>
      <c r="DT121" s="899"/>
      <c r="DU121" s="899"/>
      <c r="DV121" s="876">
        <v>27.9</v>
      </c>
      <c r="DW121" s="876"/>
      <c r="DX121" s="876"/>
      <c r="DY121" s="876"/>
      <c r="DZ121" s="877"/>
    </row>
    <row r="122" spans="1:130" s="247" customFormat="1" ht="26.25" customHeight="1" x14ac:dyDescent="0.15">
      <c r="A122" s="902"/>
      <c r="B122" s="903"/>
      <c r="C122" s="906" t="s">
        <v>462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476</v>
      </c>
      <c r="AB122" s="862"/>
      <c r="AC122" s="862"/>
      <c r="AD122" s="862"/>
      <c r="AE122" s="863"/>
      <c r="AF122" s="864" t="s">
        <v>476</v>
      </c>
      <c r="AG122" s="862"/>
      <c r="AH122" s="862"/>
      <c r="AI122" s="862"/>
      <c r="AJ122" s="863"/>
      <c r="AK122" s="864" t="s">
        <v>476</v>
      </c>
      <c r="AL122" s="862"/>
      <c r="AM122" s="862"/>
      <c r="AN122" s="862"/>
      <c r="AO122" s="863"/>
      <c r="AP122" s="909" t="s">
        <v>476</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51805963</v>
      </c>
      <c r="BR122" s="930"/>
      <c r="BS122" s="930"/>
      <c r="BT122" s="930"/>
      <c r="BU122" s="930"/>
      <c r="BV122" s="930">
        <v>51466975</v>
      </c>
      <c r="BW122" s="930"/>
      <c r="BX122" s="930"/>
      <c r="BY122" s="930"/>
      <c r="BZ122" s="930"/>
      <c r="CA122" s="930">
        <v>51116915</v>
      </c>
      <c r="CB122" s="930"/>
      <c r="CC122" s="930"/>
      <c r="CD122" s="930"/>
      <c r="CE122" s="930"/>
      <c r="CF122" s="931">
        <v>276.89999999999998</v>
      </c>
      <c r="CG122" s="932"/>
      <c r="CH122" s="932"/>
      <c r="CI122" s="932"/>
      <c r="CJ122" s="932"/>
      <c r="CK122" s="954"/>
      <c r="CL122" s="940"/>
      <c r="CM122" s="940"/>
      <c r="CN122" s="940"/>
      <c r="CO122" s="941"/>
      <c r="CP122" s="920" t="s">
        <v>420</v>
      </c>
      <c r="CQ122" s="921"/>
      <c r="CR122" s="921"/>
      <c r="CS122" s="921"/>
      <c r="CT122" s="921"/>
      <c r="CU122" s="921"/>
      <c r="CV122" s="921"/>
      <c r="CW122" s="921"/>
      <c r="CX122" s="921"/>
      <c r="CY122" s="921"/>
      <c r="CZ122" s="921"/>
      <c r="DA122" s="921"/>
      <c r="DB122" s="921"/>
      <c r="DC122" s="921"/>
      <c r="DD122" s="921"/>
      <c r="DE122" s="921"/>
      <c r="DF122" s="922"/>
      <c r="DG122" s="898">
        <v>5030377</v>
      </c>
      <c r="DH122" s="899"/>
      <c r="DI122" s="899"/>
      <c r="DJ122" s="899"/>
      <c r="DK122" s="899"/>
      <c r="DL122" s="899">
        <v>4777100</v>
      </c>
      <c r="DM122" s="899"/>
      <c r="DN122" s="899"/>
      <c r="DO122" s="899"/>
      <c r="DP122" s="899"/>
      <c r="DQ122" s="899">
        <v>4470880</v>
      </c>
      <c r="DR122" s="899"/>
      <c r="DS122" s="899"/>
      <c r="DT122" s="899"/>
      <c r="DU122" s="899"/>
      <c r="DV122" s="876">
        <v>24.2</v>
      </c>
      <c r="DW122" s="876"/>
      <c r="DX122" s="876"/>
      <c r="DY122" s="876"/>
      <c r="DZ122" s="877"/>
    </row>
    <row r="123" spans="1:130" s="247" customFormat="1" ht="26.25" customHeight="1" x14ac:dyDescent="0.15">
      <c r="A123" s="902"/>
      <c r="B123" s="903"/>
      <c r="C123" s="906" t="s">
        <v>468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237</v>
      </c>
      <c r="AB123" s="862"/>
      <c r="AC123" s="862"/>
      <c r="AD123" s="862"/>
      <c r="AE123" s="863"/>
      <c r="AF123" s="864" t="s">
        <v>237</v>
      </c>
      <c r="AG123" s="862"/>
      <c r="AH123" s="862"/>
      <c r="AI123" s="862"/>
      <c r="AJ123" s="863"/>
      <c r="AK123" s="864" t="s">
        <v>237</v>
      </c>
      <c r="AL123" s="862"/>
      <c r="AM123" s="862"/>
      <c r="AN123" s="862"/>
      <c r="AO123" s="863"/>
      <c r="AP123" s="909" t="s">
        <v>237</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485</v>
      </c>
      <c r="BP123" s="963"/>
      <c r="BQ123" s="917">
        <v>64545077</v>
      </c>
      <c r="BR123" s="918"/>
      <c r="BS123" s="918"/>
      <c r="BT123" s="918"/>
      <c r="BU123" s="918"/>
      <c r="BV123" s="918">
        <v>64975598</v>
      </c>
      <c r="BW123" s="918"/>
      <c r="BX123" s="918"/>
      <c r="BY123" s="918"/>
      <c r="BZ123" s="918"/>
      <c r="CA123" s="918">
        <v>65173814</v>
      </c>
      <c r="CB123" s="918"/>
      <c r="CC123" s="918"/>
      <c r="CD123" s="918"/>
      <c r="CE123" s="918"/>
      <c r="CF123" s="828"/>
      <c r="CG123" s="829"/>
      <c r="CH123" s="829"/>
      <c r="CI123" s="829"/>
      <c r="CJ123" s="919"/>
      <c r="CK123" s="954"/>
      <c r="CL123" s="940"/>
      <c r="CM123" s="940"/>
      <c r="CN123" s="940"/>
      <c r="CO123" s="941"/>
      <c r="CP123" s="920" t="s">
        <v>486</v>
      </c>
      <c r="CQ123" s="921"/>
      <c r="CR123" s="921"/>
      <c r="CS123" s="921"/>
      <c r="CT123" s="921"/>
      <c r="CU123" s="921"/>
      <c r="CV123" s="921"/>
      <c r="CW123" s="921"/>
      <c r="CX123" s="921"/>
      <c r="CY123" s="921"/>
      <c r="CZ123" s="921"/>
      <c r="DA123" s="921"/>
      <c r="DB123" s="921"/>
      <c r="DC123" s="921"/>
      <c r="DD123" s="921"/>
      <c r="DE123" s="921"/>
      <c r="DF123" s="922"/>
      <c r="DG123" s="861">
        <v>4258456</v>
      </c>
      <c r="DH123" s="862"/>
      <c r="DI123" s="862"/>
      <c r="DJ123" s="862"/>
      <c r="DK123" s="863"/>
      <c r="DL123" s="864">
        <v>3907125</v>
      </c>
      <c r="DM123" s="862"/>
      <c r="DN123" s="862"/>
      <c r="DO123" s="862"/>
      <c r="DP123" s="863"/>
      <c r="DQ123" s="864">
        <v>3601449</v>
      </c>
      <c r="DR123" s="862"/>
      <c r="DS123" s="862"/>
      <c r="DT123" s="862"/>
      <c r="DU123" s="863"/>
      <c r="DV123" s="909">
        <v>19.5</v>
      </c>
      <c r="DW123" s="910"/>
      <c r="DX123" s="910"/>
      <c r="DY123" s="910"/>
      <c r="DZ123" s="911"/>
    </row>
    <row r="124" spans="1:130" s="247" customFormat="1" ht="26.25" customHeight="1" thickBot="1" x14ac:dyDescent="0.2">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237</v>
      </c>
      <c r="AB124" s="862"/>
      <c r="AC124" s="862"/>
      <c r="AD124" s="862"/>
      <c r="AE124" s="863"/>
      <c r="AF124" s="864" t="s">
        <v>237</v>
      </c>
      <c r="AG124" s="862"/>
      <c r="AH124" s="862"/>
      <c r="AI124" s="862"/>
      <c r="AJ124" s="863"/>
      <c r="AK124" s="864" t="s">
        <v>237</v>
      </c>
      <c r="AL124" s="862"/>
      <c r="AM124" s="862"/>
      <c r="AN124" s="862"/>
      <c r="AO124" s="863"/>
      <c r="AP124" s="909" t="s">
        <v>237</v>
      </c>
      <c r="AQ124" s="910"/>
      <c r="AR124" s="910"/>
      <c r="AS124" s="910"/>
      <c r="AT124" s="911"/>
      <c r="AU124" s="912" t="s">
        <v>487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74.7</v>
      </c>
      <c r="BR124" s="916"/>
      <c r="BS124" s="916"/>
      <c r="BT124" s="916"/>
      <c r="BU124" s="916"/>
      <c r="BV124" s="916">
        <v>64.7</v>
      </c>
      <c r="BW124" s="916"/>
      <c r="BX124" s="916"/>
      <c r="BY124" s="916"/>
      <c r="BZ124" s="916"/>
      <c r="CA124" s="916">
        <v>51.8</v>
      </c>
      <c r="CB124" s="916"/>
      <c r="CC124" s="916"/>
      <c r="CD124" s="916"/>
      <c r="CE124" s="916"/>
      <c r="CF124" s="806"/>
      <c r="CG124" s="807"/>
      <c r="CH124" s="807"/>
      <c r="CI124" s="807"/>
      <c r="CJ124" s="947"/>
      <c r="CK124" s="955"/>
      <c r="CL124" s="955"/>
      <c r="CM124" s="955"/>
      <c r="CN124" s="955"/>
      <c r="CO124" s="956"/>
      <c r="CP124" s="920" t="s">
        <v>488</v>
      </c>
      <c r="CQ124" s="921"/>
      <c r="CR124" s="921"/>
      <c r="CS124" s="921"/>
      <c r="CT124" s="921"/>
      <c r="CU124" s="921"/>
      <c r="CV124" s="921"/>
      <c r="CW124" s="921"/>
      <c r="CX124" s="921"/>
      <c r="CY124" s="921"/>
      <c r="CZ124" s="921"/>
      <c r="DA124" s="921"/>
      <c r="DB124" s="921"/>
      <c r="DC124" s="921"/>
      <c r="DD124" s="921"/>
      <c r="DE124" s="921"/>
      <c r="DF124" s="922"/>
      <c r="DG124" s="844" t="s">
        <v>237</v>
      </c>
      <c r="DH124" s="845"/>
      <c r="DI124" s="845"/>
      <c r="DJ124" s="845"/>
      <c r="DK124" s="846"/>
      <c r="DL124" s="847" t="s">
        <v>237</v>
      </c>
      <c r="DM124" s="845"/>
      <c r="DN124" s="845"/>
      <c r="DO124" s="845"/>
      <c r="DP124" s="846"/>
      <c r="DQ124" s="847" t="s">
        <v>237</v>
      </c>
      <c r="DR124" s="845"/>
      <c r="DS124" s="845"/>
      <c r="DT124" s="845"/>
      <c r="DU124" s="846"/>
      <c r="DV124" s="933" t="s">
        <v>237</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237</v>
      </c>
      <c r="AB125" s="862"/>
      <c r="AC125" s="862"/>
      <c r="AD125" s="862"/>
      <c r="AE125" s="863"/>
      <c r="AF125" s="864" t="s">
        <v>237</v>
      </c>
      <c r="AG125" s="862"/>
      <c r="AH125" s="862"/>
      <c r="AI125" s="862"/>
      <c r="AJ125" s="863"/>
      <c r="AK125" s="864" t="s">
        <v>237</v>
      </c>
      <c r="AL125" s="862"/>
      <c r="AM125" s="862"/>
      <c r="AN125" s="862"/>
      <c r="AO125" s="863"/>
      <c r="AP125" s="909" t="s">
        <v>237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489</v>
      </c>
      <c r="CL125" s="937"/>
      <c r="CM125" s="937"/>
      <c r="CN125" s="937"/>
      <c r="CO125" s="938"/>
      <c r="CP125" s="945" t="s">
        <v>490</v>
      </c>
      <c r="CQ125" s="890"/>
      <c r="CR125" s="890"/>
      <c r="CS125" s="890"/>
      <c r="CT125" s="890"/>
      <c r="CU125" s="890"/>
      <c r="CV125" s="890"/>
      <c r="CW125" s="890"/>
      <c r="CX125" s="890"/>
      <c r="CY125" s="890"/>
      <c r="CZ125" s="890"/>
      <c r="DA125" s="890"/>
      <c r="DB125" s="890"/>
      <c r="DC125" s="890"/>
      <c r="DD125" s="890"/>
      <c r="DE125" s="890"/>
      <c r="DF125" s="891"/>
      <c r="DG125" s="946" t="s">
        <v>237</v>
      </c>
      <c r="DH125" s="927"/>
      <c r="DI125" s="927"/>
      <c r="DJ125" s="927"/>
      <c r="DK125" s="927"/>
      <c r="DL125" s="927" t="s">
        <v>237</v>
      </c>
      <c r="DM125" s="927"/>
      <c r="DN125" s="927"/>
      <c r="DO125" s="927"/>
      <c r="DP125" s="927"/>
      <c r="DQ125" s="927" t="s">
        <v>237</v>
      </c>
      <c r="DR125" s="927"/>
      <c r="DS125" s="927"/>
      <c r="DT125" s="927"/>
      <c r="DU125" s="927"/>
      <c r="DV125" s="928" t="s">
        <v>237</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237</v>
      </c>
      <c r="AB126" s="862"/>
      <c r="AC126" s="862"/>
      <c r="AD126" s="862"/>
      <c r="AE126" s="863"/>
      <c r="AF126" s="864" t="s">
        <v>237</v>
      </c>
      <c r="AG126" s="862"/>
      <c r="AH126" s="862"/>
      <c r="AI126" s="862"/>
      <c r="AJ126" s="863"/>
      <c r="AK126" s="864" t="s">
        <v>237</v>
      </c>
      <c r="AL126" s="862"/>
      <c r="AM126" s="862"/>
      <c r="AN126" s="862"/>
      <c r="AO126" s="863"/>
      <c r="AP126" s="909" t="s">
        <v>237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491</v>
      </c>
      <c r="CQ126" s="832"/>
      <c r="CR126" s="832"/>
      <c r="CS126" s="832"/>
      <c r="CT126" s="832"/>
      <c r="CU126" s="832"/>
      <c r="CV126" s="832"/>
      <c r="CW126" s="832"/>
      <c r="CX126" s="832"/>
      <c r="CY126" s="832"/>
      <c r="CZ126" s="832"/>
      <c r="DA126" s="832"/>
      <c r="DB126" s="832"/>
      <c r="DC126" s="832"/>
      <c r="DD126" s="832"/>
      <c r="DE126" s="832"/>
      <c r="DF126" s="833"/>
      <c r="DG126" s="898" t="s">
        <v>237</v>
      </c>
      <c r="DH126" s="899"/>
      <c r="DI126" s="899"/>
      <c r="DJ126" s="899"/>
      <c r="DK126" s="899"/>
      <c r="DL126" s="899" t="s">
        <v>237</v>
      </c>
      <c r="DM126" s="899"/>
      <c r="DN126" s="899"/>
      <c r="DO126" s="899"/>
      <c r="DP126" s="899"/>
      <c r="DQ126" s="899" t="s">
        <v>237</v>
      </c>
      <c r="DR126" s="899"/>
      <c r="DS126" s="899"/>
      <c r="DT126" s="899"/>
      <c r="DU126" s="899"/>
      <c r="DV126" s="876" t="s">
        <v>237</v>
      </c>
      <c r="DW126" s="876"/>
      <c r="DX126" s="876"/>
      <c r="DY126" s="876"/>
      <c r="DZ126" s="877"/>
    </row>
    <row r="127" spans="1:130" s="247" customFormat="1" ht="26.25" customHeight="1" x14ac:dyDescent="0.15">
      <c r="A127" s="904"/>
      <c r="B127" s="905"/>
      <c r="C127" s="923" t="s">
        <v>492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19218</v>
      </c>
      <c r="AB127" s="862"/>
      <c r="AC127" s="862"/>
      <c r="AD127" s="862"/>
      <c r="AE127" s="863"/>
      <c r="AF127" s="864">
        <v>15589</v>
      </c>
      <c r="AG127" s="862"/>
      <c r="AH127" s="862"/>
      <c r="AI127" s="862"/>
      <c r="AJ127" s="863"/>
      <c r="AK127" s="864">
        <v>12071</v>
      </c>
      <c r="AL127" s="862"/>
      <c r="AM127" s="862"/>
      <c r="AN127" s="862"/>
      <c r="AO127" s="863"/>
      <c r="AP127" s="909">
        <v>0.1</v>
      </c>
      <c r="AQ127" s="910"/>
      <c r="AR127" s="910"/>
      <c r="AS127" s="910"/>
      <c r="AT127" s="911"/>
      <c r="AU127" s="283"/>
      <c r="AV127" s="283"/>
      <c r="AW127" s="283"/>
      <c r="AX127" s="926" t="s">
        <v>493</v>
      </c>
      <c r="AY127" s="894"/>
      <c r="AZ127" s="894"/>
      <c r="BA127" s="894"/>
      <c r="BB127" s="894"/>
      <c r="BC127" s="894"/>
      <c r="BD127" s="894"/>
      <c r="BE127" s="895"/>
      <c r="BF127" s="893" t="s">
        <v>494</v>
      </c>
      <c r="BG127" s="894"/>
      <c r="BH127" s="894"/>
      <c r="BI127" s="894"/>
      <c r="BJ127" s="894"/>
      <c r="BK127" s="894"/>
      <c r="BL127" s="895"/>
      <c r="BM127" s="893" t="s">
        <v>495</v>
      </c>
      <c r="BN127" s="894"/>
      <c r="BO127" s="894"/>
      <c r="BP127" s="894"/>
      <c r="BQ127" s="894"/>
      <c r="BR127" s="894"/>
      <c r="BS127" s="895"/>
      <c r="BT127" s="893" t="s">
        <v>496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497</v>
      </c>
      <c r="CQ127" s="832"/>
      <c r="CR127" s="832"/>
      <c r="CS127" s="832"/>
      <c r="CT127" s="832"/>
      <c r="CU127" s="832"/>
      <c r="CV127" s="832"/>
      <c r="CW127" s="832"/>
      <c r="CX127" s="832"/>
      <c r="CY127" s="832"/>
      <c r="CZ127" s="832"/>
      <c r="DA127" s="832"/>
      <c r="DB127" s="832"/>
      <c r="DC127" s="832"/>
      <c r="DD127" s="832"/>
      <c r="DE127" s="832"/>
      <c r="DF127" s="833"/>
      <c r="DG127" s="898" t="s">
        <v>237</v>
      </c>
      <c r="DH127" s="899"/>
      <c r="DI127" s="899"/>
      <c r="DJ127" s="899"/>
      <c r="DK127" s="899"/>
      <c r="DL127" s="899" t="s">
        <v>237</v>
      </c>
      <c r="DM127" s="899"/>
      <c r="DN127" s="899"/>
      <c r="DO127" s="899"/>
      <c r="DP127" s="899"/>
      <c r="DQ127" s="899" t="s">
        <v>237</v>
      </c>
      <c r="DR127" s="899"/>
      <c r="DS127" s="899"/>
      <c r="DT127" s="899"/>
      <c r="DU127" s="899"/>
      <c r="DV127" s="876" t="s">
        <v>237</v>
      </c>
      <c r="DW127" s="876"/>
      <c r="DX127" s="876"/>
      <c r="DY127" s="876"/>
      <c r="DZ127" s="877"/>
    </row>
    <row r="128" spans="1:130" s="247" customFormat="1" ht="26.25" customHeight="1" thickBot="1" x14ac:dyDescent="0.2">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v>254313</v>
      </c>
      <c r="AB128" s="883"/>
      <c r="AC128" s="883"/>
      <c r="AD128" s="883"/>
      <c r="AE128" s="884"/>
      <c r="AF128" s="885">
        <v>265471</v>
      </c>
      <c r="AG128" s="883"/>
      <c r="AH128" s="883"/>
      <c r="AI128" s="883"/>
      <c r="AJ128" s="884"/>
      <c r="AK128" s="885">
        <v>255370</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237</v>
      </c>
      <c r="BG128" s="869"/>
      <c r="BH128" s="869"/>
      <c r="BI128" s="869"/>
      <c r="BJ128" s="869"/>
      <c r="BK128" s="869"/>
      <c r="BL128" s="892"/>
      <c r="BM128" s="868">
        <v>12.21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501</v>
      </c>
      <c r="CQ128" s="810"/>
      <c r="CR128" s="810"/>
      <c r="CS128" s="810"/>
      <c r="CT128" s="810"/>
      <c r="CU128" s="810"/>
      <c r="CV128" s="810"/>
      <c r="CW128" s="810"/>
      <c r="CX128" s="810"/>
      <c r="CY128" s="810"/>
      <c r="CZ128" s="810"/>
      <c r="DA128" s="810"/>
      <c r="DB128" s="810"/>
      <c r="DC128" s="810"/>
      <c r="DD128" s="810"/>
      <c r="DE128" s="810"/>
      <c r="DF128" s="811"/>
      <c r="DG128" s="872" t="s">
        <v>237</v>
      </c>
      <c r="DH128" s="873"/>
      <c r="DI128" s="873"/>
      <c r="DJ128" s="873"/>
      <c r="DK128" s="873"/>
      <c r="DL128" s="873" t="s">
        <v>237</v>
      </c>
      <c r="DM128" s="873"/>
      <c r="DN128" s="873"/>
      <c r="DO128" s="873"/>
      <c r="DP128" s="873"/>
      <c r="DQ128" s="873" t="s">
        <v>237</v>
      </c>
      <c r="DR128" s="873"/>
      <c r="DS128" s="873"/>
      <c r="DT128" s="873"/>
      <c r="DU128" s="873"/>
      <c r="DV128" s="874" t="s">
        <v>237</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502</v>
      </c>
      <c r="X129" s="859"/>
      <c r="Y129" s="859"/>
      <c r="Z129" s="860"/>
      <c r="AA129" s="861">
        <v>23721589</v>
      </c>
      <c r="AB129" s="862"/>
      <c r="AC129" s="862"/>
      <c r="AD129" s="862"/>
      <c r="AE129" s="863"/>
      <c r="AF129" s="864">
        <v>23658374</v>
      </c>
      <c r="AG129" s="862"/>
      <c r="AH129" s="862"/>
      <c r="AI129" s="862"/>
      <c r="AJ129" s="863"/>
      <c r="AK129" s="864">
        <v>23177525</v>
      </c>
      <c r="AL129" s="862"/>
      <c r="AM129" s="862"/>
      <c r="AN129" s="862"/>
      <c r="AO129" s="863"/>
      <c r="AP129" s="865"/>
      <c r="AQ129" s="866"/>
      <c r="AR129" s="866"/>
      <c r="AS129" s="866"/>
      <c r="AT129" s="867"/>
      <c r="AU129" s="285"/>
      <c r="AV129" s="285"/>
      <c r="AW129" s="285"/>
      <c r="AX129" s="831" t="s">
        <v>503</v>
      </c>
      <c r="AY129" s="832"/>
      <c r="AZ129" s="832"/>
      <c r="BA129" s="832"/>
      <c r="BB129" s="832"/>
      <c r="BC129" s="832"/>
      <c r="BD129" s="832"/>
      <c r="BE129" s="833"/>
      <c r="BF129" s="851" t="s">
        <v>237</v>
      </c>
      <c r="BG129" s="852"/>
      <c r="BH129" s="852"/>
      <c r="BI129" s="852"/>
      <c r="BJ129" s="852"/>
      <c r="BK129" s="852"/>
      <c r="BL129" s="853"/>
      <c r="BM129" s="851">
        <v>17.21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5101369</v>
      </c>
      <c r="AB130" s="862"/>
      <c r="AC130" s="862"/>
      <c r="AD130" s="862"/>
      <c r="AE130" s="863"/>
      <c r="AF130" s="864">
        <v>5152075</v>
      </c>
      <c r="AG130" s="862"/>
      <c r="AH130" s="862"/>
      <c r="AI130" s="862"/>
      <c r="AJ130" s="863"/>
      <c r="AK130" s="864">
        <v>4719615</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10.9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18620220</v>
      </c>
      <c r="AB131" s="845"/>
      <c r="AC131" s="845"/>
      <c r="AD131" s="845"/>
      <c r="AE131" s="846"/>
      <c r="AF131" s="847">
        <v>18506299</v>
      </c>
      <c r="AG131" s="845"/>
      <c r="AH131" s="845"/>
      <c r="AI131" s="845"/>
      <c r="AJ131" s="846"/>
      <c r="AK131" s="847">
        <v>18457910</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v>51.8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11.2153025</v>
      </c>
      <c r="AB132" s="825"/>
      <c r="AC132" s="825"/>
      <c r="AD132" s="825"/>
      <c r="AE132" s="826"/>
      <c r="AF132" s="827">
        <v>11.10731541</v>
      </c>
      <c r="AG132" s="825"/>
      <c r="AH132" s="825"/>
      <c r="AI132" s="825"/>
      <c r="AJ132" s="826"/>
      <c r="AK132" s="827">
        <v>10.620178559999999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11.2</v>
      </c>
      <c r="AB133" s="804"/>
      <c r="AC133" s="804"/>
      <c r="AD133" s="804"/>
      <c r="AE133" s="805"/>
      <c r="AF133" s="803">
        <v>11.2</v>
      </c>
      <c r="AG133" s="804"/>
      <c r="AH133" s="804"/>
      <c r="AI133" s="804"/>
      <c r="AJ133" s="805"/>
      <c r="AK133" s="803">
        <v>10.9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4Gt3KhWq+WqQai+VNRJe9mngfiuWxd2nYc1owAWf1X0Kh7VfXpC4VrR8TvtohsPTyDNL0ArpSDAUpYULh54fw==" saltValue="nw07pqA1HDjLiMNGlDfQ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OxKPCXv9ulRUQDGWjuSmAbDM7T4wxWb6fr97pRIYshelP/8LpdeMbtUQtJTkCMkQcfexpLJriP+hA21NZxasw==" saltValue="LzEKUK7H2jadRpzG1ub60A==" spinCount="100000" sheet="1" objects="1" scenarios="1"/>
  <dataConsolidate/>
  <phoneticPr fontId="2"/>
  <printOptions horizontalCentered="1" verticalCentered="1"/>
  <pageMargins left="0.59055118110236227" right="0" top="0.19685039370078741" bottom="0.19685039370078741" header="0" footer="0"/>
  <pageSetup paperSize="8" scale="62"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PXgh+qr1H7VlEjxJrwRNjbnSbKg5uSkn+YVTUi1ROuhXxwz1h38gxzdjsoTH7tY9tga994A01Nf5DLJqQJCqw==" saltValue="iTo+yTUkK6ylMTsjEfQEWQ==" spinCount="100000" sheet="1" objects="1" scenarios="1"/>
  <dataConsolidate/>
  <phoneticPr fontId="2"/>
  <printOptions horizontalCentered="1" verticalCentered="1"/>
  <pageMargins left="0.59055118110236227" right="0" top="0.19685039370078741" bottom="0.19685039370078741" header="0" footer="0"/>
  <pageSetup paperSize="8" scale="67" orientation="landscape" horizontalDpi="1200" verticalDpi="12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0"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1"/>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4" t="s">
        <v>520</v>
      </c>
      <c r="AL9" s="1235"/>
      <c r="AM9" s="1235"/>
      <c r="AN9" s="1236"/>
      <c r="AO9" s="313">
        <v>6700844</v>
      </c>
      <c r="AP9" s="313">
        <v>86210</v>
      </c>
      <c r="AQ9" s="314">
        <v>73117</v>
      </c>
      <c r="AR9" s="315">
        <v>17.899999999999999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4" t="s">
        <v>521</v>
      </c>
      <c r="AL10" s="1235"/>
      <c r="AM10" s="1235"/>
      <c r="AN10" s="1236"/>
      <c r="AO10" s="316">
        <v>479949</v>
      </c>
      <c r="AP10" s="316">
        <v>6175</v>
      </c>
      <c r="AQ10" s="317">
        <v>5871</v>
      </c>
      <c r="AR10" s="318">
        <v>5.2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4" t="s">
        <v>522</v>
      </c>
      <c r="AL11" s="1235"/>
      <c r="AM11" s="1235"/>
      <c r="AN11" s="1236"/>
      <c r="AO11" s="316">
        <v>502</v>
      </c>
      <c r="AP11" s="316">
        <v>6</v>
      </c>
      <c r="AQ11" s="317">
        <v>5513</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4" t="s">
        <v>523</v>
      </c>
      <c r="AL12" s="1235"/>
      <c r="AM12" s="1235"/>
      <c r="AN12" s="1236"/>
      <c r="AO12" s="316">
        <v>700832</v>
      </c>
      <c r="AP12" s="316">
        <v>9017</v>
      </c>
      <c r="AQ12" s="317">
        <v>1308</v>
      </c>
      <c r="AR12" s="318">
        <v>589.4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4" t="s">
        <v>524</v>
      </c>
      <c r="AL13" s="1235"/>
      <c r="AM13" s="1235"/>
      <c r="AN13" s="1236"/>
      <c r="AO13" s="316" t="s">
        <v>525</v>
      </c>
      <c r="AP13" s="316" t="s">
        <v>525</v>
      </c>
      <c r="AQ13" s="317">
        <v>3</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4" t="s">
        <v>526</v>
      </c>
      <c r="AL14" s="1235"/>
      <c r="AM14" s="1235"/>
      <c r="AN14" s="1236"/>
      <c r="AO14" s="316">
        <v>270519</v>
      </c>
      <c r="AP14" s="316">
        <v>3480</v>
      </c>
      <c r="AQ14" s="317">
        <v>2952</v>
      </c>
      <c r="AR14" s="318">
        <v>17.899999999999999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4" t="s">
        <v>527</v>
      </c>
      <c r="AL15" s="1235"/>
      <c r="AM15" s="1235"/>
      <c r="AN15" s="1236"/>
      <c r="AO15" s="316">
        <v>367778</v>
      </c>
      <c r="AP15" s="316">
        <v>4732</v>
      </c>
      <c r="AQ15" s="317">
        <v>1788</v>
      </c>
      <c r="AR15" s="318">
        <v>164.7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7" t="s">
        <v>528</v>
      </c>
      <c r="AL16" s="1238"/>
      <c r="AM16" s="1238"/>
      <c r="AN16" s="1239"/>
      <c r="AO16" s="316">
        <v>-588447</v>
      </c>
      <c r="AP16" s="316">
        <v>-7571</v>
      </c>
      <c r="AQ16" s="317">
        <v>-6565</v>
      </c>
      <c r="AR16" s="318">
        <v>15.3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7" t="s">
        <v>191</v>
      </c>
      <c r="AL17" s="1238"/>
      <c r="AM17" s="1238"/>
      <c r="AN17" s="1239"/>
      <c r="AO17" s="316">
        <v>7931977</v>
      </c>
      <c r="AP17" s="316">
        <v>102049</v>
      </c>
      <c r="AQ17" s="317">
        <v>83986</v>
      </c>
      <c r="AR17" s="318">
        <v>21.5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1" t="s">
        <v>533</v>
      </c>
      <c r="AL21" s="1232"/>
      <c r="AM21" s="1232"/>
      <c r="AN21" s="1233"/>
      <c r="AO21" s="328">
        <v>8.6999999999999993</v>
      </c>
      <c r="AP21" s="329">
        <v>8.24</v>
      </c>
      <c r="AQ21" s="330">
        <v>0.46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1" t="s">
        <v>534</v>
      </c>
      <c r="AL22" s="1232"/>
      <c r="AM22" s="1232"/>
      <c r="AN22" s="1233"/>
      <c r="AO22" s="333">
        <v>99.7</v>
      </c>
      <c r="AP22" s="334">
        <v>98.1</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0"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1"/>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2" t="s">
        <v>538</v>
      </c>
      <c r="AL32" s="1223"/>
      <c r="AM32" s="1223"/>
      <c r="AN32" s="1224"/>
      <c r="AO32" s="343">
        <v>5217499</v>
      </c>
      <c r="AP32" s="343">
        <v>67126</v>
      </c>
      <c r="AQ32" s="344">
        <v>53780</v>
      </c>
      <c r="AR32" s="345">
        <v>24.8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2" t="s">
        <v>539</v>
      </c>
      <c r="AL33" s="1223"/>
      <c r="AM33" s="1223"/>
      <c r="AN33" s="1224"/>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2" t="s">
        <v>540</v>
      </c>
      <c r="AL34" s="1223"/>
      <c r="AM34" s="1223"/>
      <c r="AN34" s="1224"/>
      <c r="AO34" s="343" t="s">
        <v>525</v>
      </c>
      <c r="AP34" s="343" t="s">
        <v>525</v>
      </c>
      <c r="AQ34" s="344">
        <v>5</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2" t="s">
        <v>541</v>
      </c>
      <c r="AL35" s="1223"/>
      <c r="AM35" s="1223"/>
      <c r="AN35" s="1224"/>
      <c r="AO35" s="343">
        <v>1705678</v>
      </c>
      <c r="AP35" s="343">
        <v>21944</v>
      </c>
      <c r="AQ35" s="344">
        <v>13935</v>
      </c>
      <c r="AR35" s="345">
        <v>57.5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2" t="s">
        <v>542</v>
      </c>
      <c r="AL36" s="1223"/>
      <c r="AM36" s="1223"/>
      <c r="AN36" s="1224"/>
      <c r="AO36" s="343" t="s">
        <v>525</v>
      </c>
      <c r="AP36" s="343" t="s">
        <v>525</v>
      </c>
      <c r="AQ36" s="344">
        <v>1226</v>
      </c>
      <c r="AR36" s="345" t="s">
        <v>525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2" t="s">
        <v>543</v>
      </c>
      <c r="AL37" s="1223"/>
      <c r="AM37" s="1223"/>
      <c r="AN37" s="1224"/>
      <c r="AO37" s="343">
        <v>12071</v>
      </c>
      <c r="AP37" s="343">
        <v>155</v>
      </c>
      <c r="AQ37" s="344">
        <v>824</v>
      </c>
      <c r="AR37" s="345">
        <v>-81.2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5" t="s">
        <v>544</v>
      </c>
      <c r="AL38" s="1226"/>
      <c r="AM38" s="1226"/>
      <c r="AN38" s="1227"/>
      <c r="AO38" s="346" t="s">
        <v>525</v>
      </c>
      <c r="AP38" s="346" t="s">
        <v>525</v>
      </c>
      <c r="AQ38" s="347">
        <v>1</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5" t="s">
        <v>545</v>
      </c>
      <c r="AL39" s="1226"/>
      <c r="AM39" s="1226"/>
      <c r="AN39" s="1227"/>
      <c r="AO39" s="343">
        <v>-255370</v>
      </c>
      <c r="AP39" s="343">
        <v>-3285</v>
      </c>
      <c r="AQ39" s="344">
        <v>-3983</v>
      </c>
      <c r="AR39" s="345">
        <v>-17.5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2" t="s">
        <v>546</v>
      </c>
      <c r="AL40" s="1223"/>
      <c r="AM40" s="1223"/>
      <c r="AN40" s="1224"/>
      <c r="AO40" s="343">
        <v>-4719615</v>
      </c>
      <c r="AP40" s="343">
        <v>-60720</v>
      </c>
      <c r="AQ40" s="344">
        <v>-48081</v>
      </c>
      <c r="AR40" s="345">
        <v>26.3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8" t="s">
        <v>302</v>
      </c>
      <c r="AL41" s="1229"/>
      <c r="AM41" s="1229"/>
      <c r="AN41" s="1230"/>
      <c r="AO41" s="343">
        <v>1960263</v>
      </c>
      <c r="AP41" s="343">
        <v>25220</v>
      </c>
      <c r="AQ41" s="344">
        <v>17707</v>
      </c>
      <c r="AR41" s="345">
        <v>42.4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5" t="s">
        <v>515</v>
      </c>
      <c r="AN49" s="1217" t="s">
        <v>550</v>
      </c>
      <c r="AO49" s="1218"/>
      <c r="AP49" s="1218"/>
      <c r="AQ49" s="1218"/>
      <c r="AR49" s="121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6"/>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5724313</v>
      </c>
      <c r="AN51" s="365">
        <v>71537</v>
      </c>
      <c r="AO51" s="366">
        <v>-9.3000000000000007</v>
      </c>
      <c r="AP51" s="367">
        <v>92247</v>
      </c>
      <c r="AQ51" s="368">
        <v>39.200000000000003</v>
      </c>
      <c r="AR51" s="369">
        <v>-48.5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3213110</v>
      </c>
      <c r="AN52" s="373">
        <v>40154</v>
      </c>
      <c r="AO52" s="374">
        <v>27.3</v>
      </c>
      <c r="AP52" s="375">
        <v>37204</v>
      </c>
      <c r="AQ52" s="376">
        <v>16.899999999999999</v>
      </c>
      <c r="AR52" s="377">
        <v>10.4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4835835</v>
      </c>
      <c r="AN53" s="365">
        <v>60756</v>
      </c>
      <c r="AO53" s="366">
        <v>-15.1</v>
      </c>
      <c r="AP53" s="367">
        <v>67319</v>
      </c>
      <c r="AQ53" s="368">
        <v>-27</v>
      </c>
      <c r="AR53" s="369">
        <v>11.9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3317374</v>
      </c>
      <c r="AN54" s="373">
        <v>41679</v>
      </c>
      <c r="AO54" s="374">
        <v>3.8</v>
      </c>
      <c r="AP54" s="375">
        <v>38101</v>
      </c>
      <c r="AQ54" s="376">
        <v>2.4</v>
      </c>
      <c r="AR54" s="377">
        <v>1.4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4008352</v>
      </c>
      <c r="AN55" s="365">
        <v>50678</v>
      </c>
      <c r="AO55" s="366">
        <v>-16.600000000000001</v>
      </c>
      <c r="AP55" s="367">
        <v>70615</v>
      </c>
      <c r="AQ55" s="368">
        <v>4.9000000000000004</v>
      </c>
      <c r="AR55" s="369">
        <v>-21.5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2787267</v>
      </c>
      <c r="AN56" s="373">
        <v>35239</v>
      </c>
      <c r="AO56" s="374">
        <v>-15.5</v>
      </c>
      <c r="AP56" s="375">
        <v>37382</v>
      </c>
      <c r="AQ56" s="376">
        <v>-1.9</v>
      </c>
      <c r="AR56" s="377">
        <v>-13.6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4160934</v>
      </c>
      <c r="AN57" s="365">
        <v>53087</v>
      </c>
      <c r="AO57" s="366">
        <v>4.8</v>
      </c>
      <c r="AP57" s="367">
        <v>69185</v>
      </c>
      <c r="AQ57" s="368">
        <v>-2</v>
      </c>
      <c r="AR57" s="369">
        <v>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2781157</v>
      </c>
      <c r="AN58" s="373">
        <v>35483</v>
      </c>
      <c r="AO58" s="374">
        <v>0.7</v>
      </c>
      <c r="AP58" s="375">
        <v>38519</v>
      </c>
      <c r="AQ58" s="376">
        <v>3</v>
      </c>
      <c r="AR58" s="377">
        <v>-2.2999999999999998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5233116</v>
      </c>
      <c r="AN59" s="365">
        <v>67327</v>
      </c>
      <c r="AO59" s="366">
        <v>26.8</v>
      </c>
      <c r="AP59" s="367">
        <v>70166</v>
      </c>
      <c r="AQ59" s="368">
        <v>1.4</v>
      </c>
      <c r="AR59" s="369">
        <v>25.4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2720778</v>
      </c>
      <c r="AN60" s="373">
        <v>35004</v>
      </c>
      <c r="AO60" s="374">
        <v>-1.3</v>
      </c>
      <c r="AP60" s="375">
        <v>36115</v>
      </c>
      <c r="AQ60" s="376">
        <v>-6.2</v>
      </c>
      <c r="AR60" s="377">
        <v>4.9000000000000004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4792510</v>
      </c>
      <c r="AN61" s="380">
        <v>60677</v>
      </c>
      <c r="AO61" s="381">
        <v>-1.9</v>
      </c>
      <c r="AP61" s="382">
        <v>73906</v>
      </c>
      <c r="AQ61" s="383">
        <v>3.3</v>
      </c>
      <c r="AR61" s="369">
        <v>-5.2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2963937</v>
      </c>
      <c r="AN62" s="373">
        <v>37512</v>
      </c>
      <c r="AO62" s="374">
        <v>3</v>
      </c>
      <c r="AP62" s="375">
        <v>37464</v>
      </c>
      <c r="AQ62" s="376">
        <v>2.8</v>
      </c>
      <c r="AR62" s="377">
        <v>0.2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9Qzj2cES0W+BCOgC2M/VhwE5aW7eFs8VeLAxPZthhTVMvnyJiO3JAvhfOR+XUTYiovof0YbJjKJjg7Jw8UAYvw==" saltValue="GgaQVM3EDgXn88/ABfwJ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59055118110236227" right="0" top="0.19685039370078741" bottom="0.19685039370078741" header="0" footer="0"/>
  <pageSetup paperSize="8" scale="87" orientation="landscape" horizontalDpi="1200" verticalDpi="1200"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rR+YOctl7BFrfadWNxWi9ejHUy0rGLK0kv83YpK/DnV5iVhW/LV8sqaFw+S6Q9gp2TC8WzK6mMJrn+uyJoyl4Q==" saltValue="pJ6QlV5TzCKfn/Hvuyd5nA==" spinCount="100000" sheet="1" objects="1" scenarios="1"/>
  <dataConsolidate/>
  <phoneticPr fontId="2"/>
  <printOptions horizontalCentered="1" verticalCentered="1"/>
  <pageMargins left="0.59055118110236227" right="0" top="0.19685039370078741" bottom="0.19685039370078741" header="0" footer="0"/>
  <pageSetup paperSize="8" scale="57" orientation="landscape" horizontalDpi="1200" verticalDpi="12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CDQarqNAwykFHnTxLLNa5kek9IYEU+CyA4KyO0a3Hhk/EC8v8esF+6cNr7HfqULgmT6JGp64KyZ6gJZqhe+lRA==" saltValue="EE7fEcS43B5mD9CaShKKeg==" spinCount="100000" sheet="1" objects="1" scenarios="1"/>
  <dataConsolidate/>
  <phoneticPr fontId="2"/>
  <printOptions horizontalCentered="1" verticalCentered="1"/>
  <pageMargins left="0.59055118110236227" right="0" top="0.19685039370078741" bottom="0.19685039370078741" header="0" footer="0"/>
  <pageSetup paperSize="8" scale="57" orientation="landscape" horizontalDpi="1200" verticalDpi="1200"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40" t="s">
        <v>3</v>
      </c>
      <c r="D47" s="1240"/>
      <c r="E47" s="1241"/>
      <c r="F47" s="11">
        <v>9.56</v>
      </c>
      <c r="G47" s="12">
        <v>9.7899999999999991</v>
      </c>
      <c r="H47" s="12">
        <v>11.43</v>
      </c>
      <c r="I47" s="12">
        <v>12.2</v>
      </c>
      <c r="J47" s="13">
        <v>13.63</v>
      </c>
    </row>
    <row r="48" spans="2:10" ht="57.75" customHeight="1" x14ac:dyDescent="0.15">
      <c r="B48" s="14"/>
      <c r="C48" s="1242" t="s">
        <v>4</v>
      </c>
      <c r="D48" s="1242"/>
      <c r="E48" s="1243"/>
      <c r="F48" s="15">
        <v>3.07</v>
      </c>
      <c r="G48" s="16">
        <v>4.34</v>
      </c>
      <c r="H48" s="16">
        <v>3.87</v>
      </c>
      <c r="I48" s="16">
        <v>2.2599999999999998</v>
      </c>
      <c r="J48" s="17">
        <v>1.88</v>
      </c>
    </row>
    <row r="49" spans="2:10" ht="57.75" customHeight="1" thickBot="1" x14ac:dyDescent="0.2">
      <c r="B49" s="18"/>
      <c r="C49" s="1244" t="s">
        <v>5</v>
      </c>
      <c r="D49" s="1244"/>
      <c r="E49" s="1245"/>
      <c r="F49" s="19">
        <v>0.46</v>
      </c>
      <c r="G49" s="20">
        <v>1.01</v>
      </c>
      <c r="H49" s="20" t="s">
        <v>571</v>
      </c>
      <c r="I49" s="20" t="s">
        <v>572</v>
      </c>
      <c r="J49" s="21">
        <v>2.27</v>
      </c>
    </row>
    <row r="50" spans="2:10" ht="13.5" customHeight="1" x14ac:dyDescent="0.15"/>
  </sheetData>
  <sheetProtection algorithmName="SHA-512" hashValue="fKfWXTpMd8pnb6inMMNmtQts3Yc3hik9d0qV41/btBS1XkTGrxeAPD0i3SobD1OmGt05qPxN/N/mEwKj5AaUsw==" saltValue="VREpeCJdRsgEkPYUTiXKnw==" spinCount="100000" sheet="1" objects="1" scenarios="1"/>
  <mergeCells count="3">
    <mergeCell ref="C47:E47"/>
    <mergeCell ref="C48:E48"/>
    <mergeCell ref="C49:E49"/>
  </mergeCells>
  <phoneticPr fontId="2"/>
  <printOptions horizontalCentered="1" verticalCentered="1"/>
  <pageMargins left="0.59055118110236227" right="0" top="0.19685039370078741" bottom="0.19685039370078741" header="0" footer="0"/>
  <pageSetup paperSize="8" scale="90" orientation="landscape" horizontalDpi="1200" verticalDpi="1200" r:id="rId1"/>
  <headerFooter alignWithMargins="0">
    <oddFooter>&amp;C&amp;P / &amp;N</oddFooter>
  </headerFooter>
  <rowBreaks count="1" manualBreakCount="1">
    <brk id="51" max="15" man="1"/>
  </rowBreaks>
  <drawing r:id="rId2"/>
</worksheet>
</file>