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05" windowHeight="7965" activeTab="0"/>
  </bookViews>
  <sheets>
    <sheet name="建退共_出面表" sheetId="1" r:id="rId1"/>
    <sheet name="サンプル_建退共_出面表" sheetId="2" r:id="rId2"/>
  </sheets>
  <definedNames>
    <definedName name="_xlnm.Print_Area" localSheetId="1">'サンプル_建退共_出面表'!$B$2:$AK$31</definedName>
    <definedName name="_xlnm.Print_Area" localSheetId="0">'建退共_出面表'!$B$2:$AK$31</definedName>
    <definedName name="祝日" localSheetId="1">'サンプル_建退共_出面表'!$AP$5:$AP$30</definedName>
    <definedName name="祝日" localSheetId="0">'建退共_出面表'!$AP$5:$AP$30</definedName>
  </definedNames>
  <calcPr fullCalcOnLoad="1"/>
</workbook>
</file>

<file path=xl/sharedStrings.xml><?xml version="1.0" encoding="utf-8"?>
<sst xmlns="http://schemas.openxmlformats.org/spreadsheetml/2006/main" count="212" uniqueCount="63">
  <si>
    <t>年</t>
  </si>
  <si>
    <t>月</t>
  </si>
  <si>
    <t>計</t>
  </si>
  <si>
    <t>　</t>
  </si>
  <si>
    <t>○</t>
  </si>
  <si>
    <t>対象外合計</t>
  </si>
  <si>
    <t>役員</t>
  </si>
  <si>
    <t>短期ｱﾙﾊﾞｲﾄ</t>
  </si>
  <si>
    <t>再雇用</t>
  </si>
  <si>
    <t>備考</t>
  </si>
  <si>
    <t>西暦</t>
  </si>
  <si>
    <t>山川山男</t>
  </si>
  <si>
    <t>谷田谷生</t>
  </si>
  <si>
    <t>空井空知</t>
  </si>
  <si>
    <t>地井地太</t>
  </si>
  <si>
    <t>山川建設</t>
  </si>
  <si>
    <t>水道組</t>
  </si>
  <si>
    <t>水田簡水</t>
  </si>
  <si>
    <t>中退共</t>
  </si>
  <si>
    <t>海見海行</t>
  </si>
  <si>
    <t>合　　計</t>
  </si>
  <si>
    <t>←合計ﾁｪｯｸ</t>
  </si>
  <si>
    <t>水玉色男</t>
  </si>
  <si>
    <t>対象</t>
  </si>
  <si>
    <t>対象外</t>
  </si>
  <si>
    <t>対象合計</t>
  </si>
  <si>
    <t>木田瀝青</t>
  </si>
  <si>
    <t>木内建設</t>
  </si>
  <si>
    <t>木戸砕石</t>
  </si>
  <si>
    <t>木地乳剤</t>
  </si>
  <si>
    <t>商号又は名称</t>
  </si>
  <si>
    <t>氏　名</t>
  </si>
  <si>
    <t>建退共　出面表</t>
  </si>
  <si>
    <t>水道一管太</t>
  </si>
  <si>
    <t>電風高圧</t>
  </si>
  <si>
    <t>電風設備</t>
  </si>
  <si>
    <t>電田低圧</t>
  </si>
  <si>
    <t>年月日</t>
  </si>
  <si>
    <t>祝日</t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</si>
  <si>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</si>
  <si>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</si>
  <si>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</si>
  <si>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</si>
  <si>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</si>
  <si>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</si>
  <si>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</si>
  <si>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</si>
  <si>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</si>
  <si>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</si>
  <si>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</si>
  <si>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</si>
  <si>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</si>
  <si>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</si>
  <si>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振替休日</t>
  </si>
  <si>
    <t>天皇誕生日</t>
  </si>
  <si>
    <t>工事番号</t>
  </si>
  <si>
    <t>○○工第○○号</t>
  </si>
  <si>
    <t>工事名</t>
  </si>
  <si>
    <t>○○○○○○○○○○○○工事</t>
  </si>
  <si>
    <t>対象別</t>
  </si>
  <si>
    <t>自社退職金制度</t>
  </si>
  <si>
    <t>令和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</si>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</sst>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yyyy/m/d&quot;(&quot;aaa&quot;)&quot;"/>
    <numFmt numFmtId="179" formatCode="mmm\-yyyy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Ｐ明朝"/>
      <family val="1"/>
    </font>
    <font>
      <b/>
      <sz val="11"/>
      <color indexed="12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10"/>
      <name val="HG創英角ﾎﾟｯﾌﾟ体"/>
      <family val="3"/>
    </font>
    <font>
      <b/>
      <sz val="12"/>
      <color indexed="10"/>
      <name val="HG創英角ﾎﾟｯﾌﾟ体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b/>
      <sz val="11"/>
      <color indexed="10"/>
      <name val="Calibri"/>
      <family val="3"/>
    </font>
    <font>
      <b/>
      <sz val="14"/>
      <color indexed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12" xfId="61" applyFont="1" applyBorder="1" applyAlignment="1">
      <alignment horizontal="center" vertical="center" wrapText="1"/>
      <protection/>
    </xf>
    <xf numFmtId="178" fontId="8" fillId="0" borderId="12" xfId="61" applyNumberFormat="1" applyFont="1" applyBorder="1" applyAlignment="1">
      <alignment horizontal="left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10" fillId="0" borderId="12" xfId="61" applyNumberFormat="1" applyFont="1" applyBorder="1" applyAlignment="1">
      <alignment horizontal="left" vertical="center" wrapText="1"/>
      <protection/>
    </xf>
    <xf numFmtId="0" fontId="10" fillId="0" borderId="12" xfId="61" applyFont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ill>
        <patternFill>
          <bgColor rgb="FFFFE4C9"/>
        </patternFill>
      </fill>
    </dxf>
    <dxf>
      <fill>
        <patternFill>
          <bgColor indexed="27"/>
        </patternFill>
      </fill>
    </dxf>
    <dxf>
      <fill>
        <patternFill>
          <bgColor rgb="FFFFCCFF"/>
        </patternFill>
      </fill>
    </dxf>
    <dxf>
      <fill>
        <patternFill>
          <bgColor rgb="FFFFE4C9"/>
        </patternFill>
      </fill>
    </dxf>
    <dxf>
      <fill>
        <patternFill>
          <bgColor indexed="27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285750</xdr:colOff>
      <xdr:row>0</xdr:row>
      <xdr:rowOff>66675</xdr:rowOff>
    </xdr:from>
    <xdr:ext cx="1495425" cy="390525"/>
    <xdr:sp>
      <xdr:nvSpPr>
        <xdr:cNvPr id="1" name="正方形/長方形 1"/>
        <xdr:cNvSpPr>
          <a:spLocks/>
        </xdr:cNvSpPr>
      </xdr:nvSpPr>
      <xdr:spPr>
        <a:xfrm>
          <a:off x="11010900" y="66675"/>
          <a:ext cx="1495425" cy="390525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祝日毎年入力</a:t>
          </a:r>
        </a:p>
      </xdr:txBody>
    </xdr:sp>
    <xdr:clientData/>
  </xdr:oneCellAnchor>
  <xdr:twoCellAnchor>
    <xdr:from>
      <xdr:col>41</xdr:col>
      <xdr:colOff>352425</xdr:colOff>
      <xdr:row>2</xdr:row>
      <xdr:rowOff>85725</xdr:rowOff>
    </xdr:from>
    <xdr:to>
      <xdr:col>41</xdr:col>
      <xdr:colOff>352425</xdr:colOff>
      <xdr:row>8</xdr:row>
      <xdr:rowOff>38100</xdr:rowOff>
    </xdr:to>
    <xdr:sp>
      <xdr:nvSpPr>
        <xdr:cNvPr id="2" name="直線矢印コネクタ 2"/>
        <xdr:cNvSpPr>
          <a:spLocks/>
        </xdr:cNvSpPr>
      </xdr:nvSpPr>
      <xdr:spPr>
        <a:xfrm>
          <a:off x="11363325" y="485775"/>
          <a:ext cx="0" cy="13716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28</xdr:col>
      <xdr:colOff>38100</xdr:colOff>
      <xdr:row>0</xdr:row>
      <xdr:rowOff>47625</xdr:rowOff>
    </xdr:from>
    <xdr:ext cx="1771650" cy="266700"/>
    <xdr:sp>
      <xdr:nvSpPr>
        <xdr:cNvPr id="3" name="正方形/長方形 3"/>
        <xdr:cNvSpPr>
          <a:spLocks/>
        </xdr:cNvSpPr>
      </xdr:nvSpPr>
      <xdr:spPr>
        <a:xfrm>
          <a:off x="6553200" y="47625"/>
          <a:ext cx="1771650" cy="266700"/>
        </a:xfrm>
        <a:prstGeom prst="rect">
          <a:avLst/>
        </a:prstGeom>
        <a:solidFill>
          <a:srgbClr val="FFFF00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リストから入力して下さい</a:t>
          </a:r>
        </a:p>
      </xdr:txBody>
    </xdr:sp>
    <xdr:clientData fPrintsWithSheet="0"/>
  </xdr:oneCellAnchor>
  <xdr:twoCellAnchor>
    <xdr:from>
      <xdr:col>19</xdr:col>
      <xdr:colOff>161925</xdr:colOff>
      <xdr:row>1</xdr:row>
      <xdr:rowOff>38100</xdr:rowOff>
    </xdr:from>
    <xdr:to>
      <xdr:col>28</xdr:col>
      <xdr:colOff>47625</xdr:colOff>
      <xdr:row>2</xdr:row>
      <xdr:rowOff>85725</xdr:rowOff>
    </xdr:to>
    <xdr:sp>
      <xdr:nvSpPr>
        <xdr:cNvPr id="4" name="直線矢印コネクタ 4"/>
        <xdr:cNvSpPr>
          <a:spLocks/>
        </xdr:cNvSpPr>
      </xdr:nvSpPr>
      <xdr:spPr>
        <a:xfrm flipH="1">
          <a:off x="4962525" y="171450"/>
          <a:ext cx="1600200" cy="3143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23</xdr:col>
      <xdr:colOff>180975</xdr:colOff>
      <xdr:row>1</xdr:row>
      <xdr:rowOff>47625</xdr:rowOff>
    </xdr:from>
    <xdr:to>
      <xdr:col>28</xdr:col>
      <xdr:colOff>28575</xdr:colOff>
      <xdr:row>2</xdr:row>
      <xdr:rowOff>57150</xdr:rowOff>
    </xdr:to>
    <xdr:sp>
      <xdr:nvSpPr>
        <xdr:cNvPr id="5" name="直線矢印コネクタ 5"/>
        <xdr:cNvSpPr>
          <a:spLocks/>
        </xdr:cNvSpPr>
      </xdr:nvSpPr>
      <xdr:spPr>
        <a:xfrm flipH="1">
          <a:off x="5743575" y="180975"/>
          <a:ext cx="800100" cy="2762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35</xdr:col>
      <xdr:colOff>314325</xdr:colOff>
      <xdr:row>1</xdr:row>
      <xdr:rowOff>171450</xdr:rowOff>
    </xdr:from>
    <xdr:to>
      <xdr:col>35</xdr:col>
      <xdr:colOff>323850</xdr:colOff>
      <xdr:row>5</xdr:row>
      <xdr:rowOff>57150</xdr:rowOff>
    </xdr:to>
    <xdr:sp>
      <xdr:nvSpPr>
        <xdr:cNvPr id="6" name="直線矢印コネクタ 6"/>
        <xdr:cNvSpPr>
          <a:spLocks/>
        </xdr:cNvSpPr>
      </xdr:nvSpPr>
      <xdr:spPr>
        <a:xfrm flipH="1">
          <a:off x="8324850" y="304800"/>
          <a:ext cx="19050" cy="8572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285750</xdr:colOff>
      <xdr:row>0</xdr:row>
      <xdr:rowOff>66675</xdr:rowOff>
    </xdr:from>
    <xdr:ext cx="1495425" cy="390525"/>
    <xdr:sp>
      <xdr:nvSpPr>
        <xdr:cNvPr id="1" name="正方形/長方形 1"/>
        <xdr:cNvSpPr>
          <a:spLocks/>
        </xdr:cNvSpPr>
      </xdr:nvSpPr>
      <xdr:spPr>
        <a:xfrm>
          <a:off x="11010900" y="66675"/>
          <a:ext cx="1495425" cy="390525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祝日毎年入力</a:t>
          </a:r>
        </a:p>
      </xdr:txBody>
    </xdr:sp>
    <xdr:clientData/>
  </xdr:oneCellAnchor>
  <xdr:twoCellAnchor>
    <xdr:from>
      <xdr:col>41</xdr:col>
      <xdr:colOff>352425</xdr:colOff>
      <xdr:row>2</xdr:row>
      <xdr:rowOff>85725</xdr:rowOff>
    </xdr:from>
    <xdr:to>
      <xdr:col>41</xdr:col>
      <xdr:colOff>352425</xdr:colOff>
      <xdr:row>8</xdr:row>
      <xdr:rowOff>38100</xdr:rowOff>
    </xdr:to>
    <xdr:sp>
      <xdr:nvSpPr>
        <xdr:cNvPr id="2" name="直線矢印コネクタ 2"/>
        <xdr:cNvSpPr>
          <a:spLocks/>
        </xdr:cNvSpPr>
      </xdr:nvSpPr>
      <xdr:spPr>
        <a:xfrm>
          <a:off x="11363325" y="485775"/>
          <a:ext cx="0" cy="13716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28</xdr:col>
      <xdr:colOff>38100</xdr:colOff>
      <xdr:row>0</xdr:row>
      <xdr:rowOff>47625</xdr:rowOff>
    </xdr:from>
    <xdr:ext cx="1771650" cy="266700"/>
    <xdr:sp>
      <xdr:nvSpPr>
        <xdr:cNvPr id="3" name="正方形/長方形 3"/>
        <xdr:cNvSpPr>
          <a:spLocks/>
        </xdr:cNvSpPr>
      </xdr:nvSpPr>
      <xdr:spPr>
        <a:xfrm>
          <a:off x="6553200" y="47625"/>
          <a:ext cx="1771650" cy="266700"/>
        </a:xfrm>
        <a:prstGeom prst="rect">
          <a:avLst/>
        </a:prstGeom>
        <a:solidFill>
          <a:srgbClr val="FFFF00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リストから入力して下さい</a:t>
          </a:r>
        </a:p>
      </xdr:txBody>
    </xdr:sp>
    <xdr:clientData fPrintsWithSheet="0"/>
  </xdr:oneCellAnchor>
  <xdr:twoCellAnchor>
    <xdr:from>
      <xdr:col>19</xdr:col>
      <xdr:colOff>161925</xdr:colOff>
      <xdr:row>1</xdr:row>
      <xdr:rowOff>38100</xdr:rowOff>
    </xdr:from>
    <xdr:to>
      <xdr:col>28</xdr:col>
      <xdr:colOff>47625</xdr:colOff>
      <xdr:row>2</xdr:row>
      <xdr:rowOff>85725</xdr:rowOff>
    </xdr:to>
    <xdr:sp>
      <xdr:nvSpPr>
        <xdr:cNvPr id="4" name="直線矢印コネクタ 4"/>
        <xdr:cNvSpPr>
          <a:spLocks/>
        </xdr:cNvSpPr>
      </xdr:nvSpPr>
      <xdr:spPr>
        <a:xfrm flipH="1">
          <a:off x="4962525" y="171450"/>
          <a:ext cx="1600200" cy="3143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23</xdr:col>
      <xdr:colOff>180975</xdr:colOff>
      <xdr:row>1</xdr:row>
      <xdr:rowOff>47625</xdr:rowOff>
    </xdr:from>
    <xdr:to>
      <xdr:col>28</xdr:col>
      <xdr:colOff>38100</xdr:colOff>
      <xdr:row>2</xdr:row>
      <xdr:rowOff>57150</xdr:rowOff>
    </xdr:to>
    <xdr:sp>
      <xdr:nvSpPr>
        <xdr:cNvPr id="5" name="直線矢印コネクタ 5"/>
        <xdr:cNvSpPr>
          <a:spLocks/>
        </xdr:cNvSpPr>
      </xdr:nvSpPr>
      <xdr:spPr>
        <a:xfrm flipH="1">
          <a:off x="5743575" y="180975"/>
          <a:ext cx="809625" cy="2762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35</xdr:col>
      <xdr:colOff>314325</xdr:colOff>
      <xdr:row>1</xdr:row>
      <xdr:rowOff>171450</xdr:rowOff>
    </xdr:from>
    <xdr:to>
      <xdr:col>35</xdr:col>
      <xdr:colOff>323850</xdr:colOff>
      <xdr:row>5</xdr:row>
      <xdr:rowOff>57150</xdr:rowOff>
    </xdr:to>
    <xdr:sp>
      <xdr:nvSpPr>
        <xdr:cNvPr id="6" name="直線矢印コネクタ 6"/>
        <xdr:cNvSpPr>
          <a:spLocks/>
        </xdr:cNvSpPr>
      </xdr:nvSpPr>
      <xdr:spPr>
        <a:xfrm flipH="1">
          <a:off x="8324850" y="304800"/>
          <a:ext cx="19050" cy="8572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AQ31"/>
  <sheetViews>
    <sheetView tabSelected="1" view="pageBreakPreview" zoomScaleSheetLayoutView="100" zoomScalePageLayoutView="0" workbookViewId="0" topLeftCell="A1">
      <selection activeCell="AN8" sqref="AN8"/>
    </sheetView>
  </sheetViews>
  <sheetFormatPr defaultColWidth="9.140625" defaultRowHeight="15"/>
  <cols>
    <col min="1" max="1" width="1.8515625" style="1" customWidth="1"/>
    <col min="2" max="2" width="13.140625" style="1" customWidth="1"/>
    <col min="3" max="3" width="11.28125" style="1" customWidth="1"/>
    <col min="4" max="34" width="2.8515625" style="25" customWidth="1"/>
    <col min="35" max="35" width="5.28125" style="25" customWidth="1"/>
    <col min="36" max="36" width="8.28125" style="1" customWidth="1"/>
    <col min="37" max="37" width="16.57421875" style="25" customWidth="1"/>
    <col min="38" max="38" width="3.421875" style="1" bestFit="1" customWidth="1"/>
    <col min="39" max="39" width="3.421875" style="25" bestFit="1" customWidth="1"/>
    <col min="40" max="40" width="9.00390625" style="1" customWidth="1"/>
    <col min="41" max="41" width="4.28125" style="1" customWidth="1"/>
    <col min="42" max="42" width="17.140625" style="1" bestFit="1" customWidth="1"/>
    <col min="43" max="43" width="13.00390625" style="1" customWidth="1"/>
    <col min="44" max="16384" width="9.00390625" style="1" customWidth="1"/>
  </cols>
  <sheetData>
    <row r="1" ht="10.5" customHeight="1"/>
    <row r="2" spans="2:41" ht="21" customHeight="1">
      <c r="B2" s="42" t="s">
        <v>32</v>
      </c>
      <c r="C2" s="42"/>
      <c r="D2" s="44" t="s">
        <v>55</v>
      </c>
      <c r="E2" s="44"/>
      <c r="F2" s="44"/>
      <c r="G2" s="45" t="s">
        <v>56</v>
      </c>
      <c r="H2" s="45"/>
      <c r="I2" s="45"/>
      <c r="J2" s="45"/>
      <c r="K2" s="45"/>
      <c r="M2" s="44" t="s">
        <v>57</v>
      </c>
      <c r="N2" s="44"/>
      <c r="O2" s="44"/>
      <c r="P2" s="46" t="s">
        <v>58</v>
      </c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M2" s="8" t="s">
        <v>10</v>
      </c>
      <c r="AN2" s="9">
        <f>S3+1988</f>
        <v>2014</v>
      </c>
      <c r="AO2" s="9"/>
    </row>
    <row r="3" spans="2:36" ht="18" customHeight="1">
      <c r="B3" s="43"/>
      <c r="C3" s="43"/>
      <c r="P3" s="33" t="s">
        <v>61</v>
      </c>
      <c r="Q3" s="33"/>
      <c r="R3" s="33"/>
      <c r="S3" s="32">
        <v>26</v>
      </c>
      <c r="T3" s="32"/>
      <c r="U3" s="33" t="s">
        <v>0</v>
      </c>
      <c r="V3" s="33"/>
      <c r="W3" s="40">
        <v>7</v>
      </c>
      <c r="X3" s="40"/>
      <c r="Y3" s="33" t="s">
        <v>1</v>
      </c>
      <c r="Z3" s="33"/>
      <c r="AJ3" s="3"/>
    </row>
    <row r="4" spans="2:43" ht="18.75" customHeight="1">
      <c r="B4" s="37" t="s">
        <v>30</v>
      </c>
      <c r="C4" s="39" t="s">
        <v>31</v>
      </c>
      <c r="D4" s="10">
        <f>DATE(AN2,W3,1)</f>
        <v>41821</v>
      </c>
      <c r="E4" s="11">
        <f>D4+1</f>
        <v>41822</v>
      </c>
      <c r="F4" s="11">
        <f aca="true" t="shared" si="0" ref="F4:AE4">E4+1</f>
        <v>41823</v>
      </c>
      <c r="G4" s="11">
        <f t="shared" si="0"/>
        <v>41824</v>
      </c>
      <c r="H4" s="11">
        <f t="shared" si="0"/>
        <v>41825</v>
      </c>
      <c r="I4" s="11">
        <f t="shared" si="0"/>
        <v>41826</v>
      </c>
      <c r="J4" s="11">
        <f t="shared" si="0"/>
        <v>41827</v>
      </c>
      <c r="K4" s="11">
        <f t="shared" si="0"/>
        <v>41828</v>
      </c>
      <c r="L4" s="11">
        <f t="shared" si="0"/>
        <v>41829</v>
      </c>
      <c r="M4" s="11">
        <f t="shared" si="0"/>
        <v>41830</v>
      </c>
      <c r="N4" s="11">
        <f t="shared" si="0"/>
        <v>41831</v>
      </c>
      <c r="O4" s="11">
        <f t="shared" si="0"/>
        <v>41832</v>
      </c>
      <c r="P4" s="11">
        <f t="shared" si="0"/>
        <v>41833</v>
      </c>
      <c r="Q4" s="11">
        <f t="shared" si="0"/>
        <v>41834</v>
      </c>
      <c r="R4" s="11">
        <f t="shared" si="0"/>
        <v>41835</v>
      </c>
      <c r="S4" s="11">
        <f t="shared" si="0"/>
        <v>41836</v>
      </c>
      <c r="T4" s="11">
        <f t="shared" si="0"/>
        <v>41837</v>
      </c>
      <c r="U4" s="11">
        <f t="shared" si="0"/>
        <v>41838</v>
      </c>
      <c r="V4" s="11">
        <f t="shared" si="0"/>
        <v>41839</v>
      </c>
      <c r="W4" s="11">
        <f t="shared" si="0"/>
        <v>41840</v>
      </c>
      <c r="X4" s="11">
        <f t="shared" si="0"/>
        <v>41841</v>
      </c>
      <c r="Y4" s="11">
        <f t="shared" si="0"/>
        <v>41842</v>
      </c>
      <c r="Z4" s="11">
        <f t="shared" si="0"/>
        <v>41843</v>
      </c>
      <c r="AA4" s="11">
        <f t="shared" si="0"/>
        <v>41844</v>
      </c>
      <c r="AB4" s="11">
        <f t="shared" si="0"/>
        <v>41845</v>
      </c>
      <c r="AC4" s="11">
        <f t="shared" si="0"/>
        <v>41846</v>
      </c>
      <c r="AD4" s="11">
        <f t="shared" si="0"/>
        <v>41847</v>
      </c>
      <c r="AE4" s="11">
        <f t="shared" si="0"/>
        <v>41848</v>
      </c>
      <c r="AF4" s="11">
        <f>IF(AE4=EOMONTH($D$4,0),"",AE4+1)</f>
        <v>41849</v>
      </c>
      <c r="AG4" s="11">
        <f>IF(OR(AF4="",AF4=EOMONTH($D$4,0)),"",AF4+1)</f>
        <v>41850</v>
      </c>
      <c r="AH4" s="11">
        <f>IF(OR(AG4="",AG4=EOMONTH($D$4,0)),"",AG4+1)</f>
        <v>41851</v>
      </c>
      <c r="AI4" s="28" t="s">
        <v>2</v>
      </c>
      <c r="AJ4" s="30" t="s">
        <v>59</v>
      </c>
      <c r="AK4" s="41" t="s">
        <v>9</v>
      </c>
      <c r="AM4" s="7">
        <v>26</v>
      </c>
      <c r="AN4" s="7" t="s">
        <v>23</v>
      </c>
      <c r="AO4" s="22"/>
      <c r="AP4" s="20" t="s">
        <v>37</v>
      </c>
      <c r="AQ4" s="20" t="s">
        <v>38</v>
      </c>
    </row>
    <row r="5" spans="2:43" ht="18.75" customHeight="1">
      <c r="B5" s="38"/>
      <c r="C5" s="39"/>
      <c r="D5" s="12">
        <f>D4</f>
        <v>41821</v>
      </c>
      <c r="E5" s="13">
        <f aca="true" t="shared" si="1" ref="E5:AH5">E4</f>
        <v>41822</v>
      </c>
      <c r="F5" s="13">
        <f t="shared" si="1"/>
        <v>41823</v>
      </c>
      <c r="G5" s="13">
        <f t="shared" si="1"/>
        <v>41824</v>
      </c>
      <c r="H5" s="13">
        <f t="shared" si="1"/>
        <v>41825</v>
      </c>
      <c r="I5" s="13">
        <f t="shared" si="1"/>
        <v>41826</v>
      </c>
      <c r="J5" s="13">
        <f t="shared" si="1"/>
        <v>41827</v>
      </c>
      <c r="K5" s="13">
        <f t="shared" si="1"/>
        <v>41828</v>
      </c>
      <c r="L5" s="13">
        <f t="shared" si="1"/>
        <v>41829</v>
      </c>
      <c r="M5" s="13">
        <f t="shared" si="1"/>
        <v>41830</v>
      </c>
      <c r="N5" s="13">
        <f t="shared" si="1"/>
        <v>41831</v>
      </c>
      <c r="O5" s="13">
        <f t="shared" si="1"/>
        <v>41832</v>
      </c>
      <c r="P5" s="13">
        <f t="shared" si="1"/>
        <v>41833</v>
      </c>
      <c r="Q5" s="13">
        <f t="shared" si="1"/>
        <v>41834</v>
      </c>
      <c r="R5" s="13">
        <f t="shared" si="1"/>
        <v>41835</v>
      </c>
      <c r="S5" s="13">
        <f t="shared" si="1"/>
        <v>41836</v>
      </c>
      <c r="T5" s="13">
        <f t="shared" si="1"/>
        <v>41837</v>
      </c>
      <c r="U5" s="13">
        <f t="shared" si="1"/>
        <v>41838</v>
      </c>
      <c r="V5" s="13">
        <f t="shared" si="1"/>
        <v>41839</v>
      </c>
      <c r="W5" s="13">
        <f t="shared" si="1"/>
        <v>41840</v>
      </c>
      <c r="X5" s="13">
        <f t="shared" si="1"/>
        <v>41841</v>
      </c>
      <c r="Y5" s="13">
        <f t="shared" si="1"/>
        <v>41842</v>
      </c>
      <c r="Z5" s="13">
        <f t="shared" si="1"/>
        <v>41843</v>
      </c>
      <c r="AA5" s="13">
        <f t="shared" si="1"/>
        <v>41844</v>
      </c>
      <c r="AB5" s="13">
        <f t="shared" si="1"/>
        <v>41845</v>
      </c>
      <c r="AC5" s="13">
        <f t="shared" si="1"/>
        <v>41846</v>
      </c>
      <c r="AD5" s="13">
        <f t="shared" si="1"/>
        <v>41847</v>
      </c>
      <c r="AE5" s="13">
        <f t="shared" si="1"/>
        <v>41848</v>
      </c>
      <c r="AF5" s="13">
        <f t="shared" si="1"/>
        <v>41849</v>
      </c>
      <c r="AG5" s="13">
        <f t="shared" si="1"/>
        <v>41850</v>
      </c>
      <c r="AH5" s="13">
        <f t="shared" si="1"/>
        <v>41851</v>
      </c>
      <c r="AI5" s="29"/>
      <c r="AJ5" s="31"/>
      <c r="AK5" s="41"/>
      <c r="AM5" s="7">
        <v>27</v>
      </c>
      <c r="AN5" s="7" t="s">
        <v>24</v>
      </c>
      <c r="AO5" s="22"/>
      <c r="AP5" s="26">
        <v>41758</v>
      </c>
      <c r="AQ5" s="27" t="s">
        <v>43</v>
      </c>
    </row>
    <row r="6" spans="2:43" ht="18.75" customHeight="1">
      <c r="B6" s="14"/>
      <c r="C6" s="14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24">
        <f>IF(COUNTIF(D6:AH6,"○")=0,"",COUNTIF(D6:AH6,"○"))</f>
      </c>
      <c r="AJ6" s="4"/>
      <c r="AK6" s="23"/>
      <c r="AM6" s="7">
        <v>28</v>
      </c>
      <c r="AP6" s="26">
        <v>41762</v>
      </c>
      <c r="AQ6" s="27" t="s">
        <v>44</v>
      </c>
    </row>
    <row r="7" spans="2:43" ht="18.75" customHeight="1">
      <c r="B7" s="14"/>
      <c r="C7" s="14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24">
        <f aca="true" t="shared" si="2" ref="AI7:AI28">IF(COUNTIF(D7:AH7,"○")=0,"",COUNTIF(D7:AH7,"○"))</f>
      </c>
      <c r="AJ7" s="4"/>
      <c r="AK7" s="23"/>
      <c r="AM7" s="7">
        <v>29</v>
      </c>
      <c r="AP7" s="26">
        <v>41763</v>
      </c>
      <c r="AQ7" s="27" t="s">
        <v>45</v>
      </c>
    </row>
    <row r="8" spans="2:43" ht="18.75" customHeight="1">
      <c r="B8" s="14"/>
      <c r="C8" s="14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24">
        <f t="shared" si="2"/>
      </c>
      <c r="AJ8" s="4"/>
      <c r="AK8" s="23"/>
      <c r="AM8" s="7">
        <v>30</v>
      </c>
      <c r="AP8" s="26">
        <v>41764</v>
      </c>
      <c r="AQ8" s="27" t="s">
        <v>46</v>
      </c>
    </row>
    <row r="9" spans="2:43" ht="18.75" customHeight="1">
      <c r="B9" s="14"/>
      <c r="C9" s="14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24">
        <f t="shared" si="2"/>
      </c>
      <c r="AJ9" s="4"/>
      <c r="AK9" s="23"/>
      <c r="AM9" s="7">
        <v>31</v>
      </c>
      <c r="AP9" s="21">
        <v>41841</v>
      </c>
      <c r="AQ9" s="20" t="s">
        <v>47</v>
      </c>
    </row>
    <row r="10" spans="2:43" ht="18.75" customHeight="1">
      <c r="B10" s="14"/>
      <c r="C10" s="14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24">
        <f t="shared" si="2"/>
      </c>
      <c r="AJ10" s="4"/>
      <c r="AK10" s="23"/>
      <c r="AM10" s="7">
        <v>32</v>
      </c>
      <c r="AP10" s="21">
        <v>41897</v>
      </c>
      <c r="AQ10" s="20" t="s">
        <v>48</v>
      </c>
    </row>
    <row r="11" spans="2:43" ht="18.75" customHeight="1">
      <c r="B11" s="14"/>
      <c r="C11" s="14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24">
        <f t="shared" si="2"/>
      </c>
      <c r="AJ11" s="4"/>
      <c r="AK11" s="23"/>
      <c r="AM11" s="7">
        <v>33</v>
      </c>
      <c r="AP11" s="21">
        <v>41905</v>
      </c>
      <c r="AQ11" s="20" t="s">
        <v>49</v>
      </c>
    </row>
    <row r="12" spans="2:43" ht="18.75" customHeight="1">
      <c r="B12" s="14"/>
      <c r="C12" s="14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24">
        <f t="shared" si="2"/>
      </c>
      <c r="AJ12" s="4"/>
      <c r="AK12" s="23"/>
      <c r="AM12" s="7">
        <v>34</v>
      </c>
      <c r="AP12" s="21">
        <v>41925</v>
      </c>
      <c r="AQ12" s="20" t="s">
        <v>50</v>
      </c>
    </row>
    <row r="13" spans="2:43" ht="18.75" customHeight="1">
      <c r="B13" s="14"/>
      <c r="C13" s="14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24">
        <f t="shared" si="2"/>
      </c>
      <c r="AJ13" s="4"/>
      <c r="AK13" s="23"/>
      <c r="AM13" s="7">
        <v>35</v>
      </c>
      <c r="AP13" s="26">
        <v>41946</v>
      </c>
      <c r="AQ13" s="27" t="s">
        <v>51</v>
      </c>
    </row>
    <row r="14" spans="2:43" ht="18.75" customHeight="1">
      <c r="B14" s="14"/>
      <c r="C14" s="14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24">
        <f t="shared" si="2"/>
      </c>
      <c r="AJ14" s="4"/>
      <c r="AK14" s="23"/>
      <c r="AM14" s="7">
        <v>36</v>
      </c>
      <c r="AP14" s="26">
        <v>41966</v>
      </c>
      <c r="AQ14" s="27" t="s">
        <v>52</v>
      </c>
    </row>
    <row r="15" spans="2:43" ht="18.75" customHeight="1">
      <c r="B15" s="14"/>
      <c r="C15" s="14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24">
        <f t="shared" si="2"/>
      </c>
      <c r="AJ15" s="4"/>
      <c r="AK15" s="23"/>
      <c r="AM15" s="7">
        <v>37</v>
      </c>
      <c r="AP15" s="21">
        <v>41967</v>
      </c>
      <c r="AQ15" s="20" t="s">
        <v>53</v>
      </c>
    </row>
    <row r="16" spans="2:43" ht="18.75" customHeight="1">
      <c r="B16" s="14"/>
      <c r="C16" s="14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24">
        <f t="shared" si="2"/>
      </c>
      <c r="AJ16" s="4"/>
      <c r="AK16" s="23"/>
      <c r="AM16" s="7">
        <v>38</v>
      </c>
      <c r="AP16" s="26">
        <v>41996</v>
      </c>
      <c r="AQ16" s="27" t="s">
        <v>54</v>
      </c>
    </row>
    <row r="17" spans="2:43" ht="18.75" customHeight="1">
      <c r="B17" s="14"/>
      <c r="C17" s="14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24">
        <f t="shared" si="2"/>
      </c>
      <c r="AJ17" s="4"/>
      <c r="AK17" s="23"/>
      <c r="AM17" s="7">
        <v>39</v>
      </c>
      <c r="AP17" s="26">
        <v>42005</v>
      </c>
      <c r="AQ17" s="27" t="s">
        <v>39</v>
      </c>
    </row>
    <row r="18" spans="2:43" ht="18.75" customHeight="1">
      <c r="B18" s="14"/>
      <c r="C18" s="14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24">
        <f t="shared" si="2"/>
      </c>
      <c r="AJ18" s="4"/>
      <c r="AK18" s="23"/>
      <c r="AM18" s="7">
        <v>40</v>
      </c>
      <c r="AP18" s="21">
        <v>42016</v>
      </c>
      <c r="AQ18" s="20" t="s">
        <v>40</v>
      </c>
    </row>
    <row r="19" spans="2:43" ht="18.75" customHeight="1">
      <c r="B19" s="14"/>
      <c r="C19" s="1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4">
        <f t="shared" si="2"/>
      </c>
      <c r="AJ19" s="4"/>
      <c r="AK19" s="23"/>
      <c r="AP19" s="26">
        <v>42046</v>
      </c>
      <c r="AQ19" s="27" t="s">
        <v>41</v>
      </c>
    </row>
    <row r="20" spans="2:43" ht="18.75" customHeight="1">
      <c r="B20" s="14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4">
        <f t="shared" si="2"/>
      </c>
      <c r="AJ20" s="4"/>
      <c r="AK20" s="23"/>
      <c r="AP20" s="21">
        <v>42084</v>
      </c>
      <c r="AQ20" s="20" t="s">
        <v>42</v>
      </c>
    </row>
    <row r="21" spans="2:43" ht="18.75" customHeight="1">
      <c r="B21" s="14"/>
      <c r="C21" s="14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4">
        <f t="shared" si="2"/>
      </c>
      <c r="AJ21" s="4"/>
      <c r="AK21" s="23"/>
      <c r="AP21" s="21"/>
      <c r="AQ21" s="20"/>
    </row>
    <row r="22" spans="2:43" ht="18.75" customHeight="1">
      <c r="B22" s="14"/>
      <c r="C22" s="1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4">
        <f t="shared" si="2"/>
      </c>
      <c r="AJ22" s="4"/>
      <c r="AK22" s="23"/>
      <c r="AP22" s="21"/>
      <c r="AQ22" s="20"/>
    </row>
    <row r="23" spans="2:43" ht="18.75" customHeight="1">
      <c r="B23" s="14"/>
      <c r="C23" s="1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4">
        <f t="shared" si="2"/>
      </c>
      <c r="AJ23" s="4"/>
      <c r="AK23" s="23"/>
      <c r="AP23" s="21"/>
      <c r="AQ23" s="20"/>
    </row>
    <row r="24" spans="2:43" ht="18.75" customHeight="1">
      <c r="B24" s="14"/>
      <c r="C24" s="14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4">
        <f t="shared" si="2"/>
      </c>
      <c r="AJ24" s="4"/>
      <c r="AK24" s="23"/>
      <c r="AP24" s="21"/>
      <c r="AQ24" s="20"/>
    </row>
    <row r="25" spans="2:43" ht="18.75" customHeight="1">
      <c r="B25" s="14"/>
      <c r="C25" s="14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4">
        <f t="shared" si="2"/>
      </c>
      <c r="AJ25" s="4"/>
      <c r="AK25" s="23"/>
      <c r="AP25" s="21"/>
      <c r="AQ25" s="20"/>
    </row>
    <row r="26" spans="2:43" ht="18.75" customHeight="1">
      <c r="B26" s="14"/>
      <c r="C26" s="14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4">
        <f t="shared" si="2"/>
      </c>
      <c r="AJ26" s="4"/>
      <c r="AK26" s="23"/>
      <c r="AP26" s="21"/>
      <c r="AQ26" s="20"/>
    </row>
    <row r="27" spans="2:43" ht="18.75" customHeight="1">
      <c r="B27" s="14"/>
      <c r="C27" s="1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4">
        <f t="shared" si="2"/>
      </c>
      <c r="AJ27" s="4"/>
      <c r="AK27" s="23"/>
      <c r="AP27" s="21"/>
      <c r="AQ27" s="20"/>
    </row>
    <row r="28" spans="2:43" ht="18.75" customHeight="1">
      <c r="B28" s="14"/>
      <c r="C28" s="14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2"/>
      </c>
      <c r="AJ28" s="4"/>
      <c r="AK28" s="23"/>
      <c r="AP28" s="21"/>
      <c r="AQ28" s="20"/>
    </row>
    <row r="29" spans="2:43" ht="18.75" customHeight="1">
      <c r="B29" s="34" t="s">
        <v>20</v>
      </c>
      <c r="C29" s="36"/>
      <c r="D29" s="4">
        <f aca="true" t="shared" si="3" ref="D29:AH29">IF(COUNTIF(D6:D28,"○")=0,"",COUNTIF(D6:D28,"○"))</f>
      </c>
      <c r="E29" s="4">
        <f t="shared" si="3"/>
      </c>
      <c r="F29" s="4">
        <f t="shared" si="3"/>
      </c>
      <c r="G29" s="4">
        <f t="shared" si="3"/>
      </c>
      <c r="H29" s="4">
        <f t="shared" si="3"/>
      </c>
      <c r="I29" s="4">
        <f t="shared" si="3"/>
      </c>
      <c r="J29" s="4">
        <f t="shared" si="3"/>
      </c>
      <c r="K29" s="4">
        <f t="shared" si="3"/>
      </c>
      <c r="L29" s="4">
        <f t="shared" si="3"/>
      </c>
      <c r="M29" s="4">
        <f t="shared" si="3"/>
      </c>
      <c r="N29" s="4">
        <f t="shared" si="3"/>
      </c>
      <c r="O29" s="4">
        <f t="shared" si="3"/>
      </c>
      <c r="P29" s="4">
        <f t="shared" si="3"/>
      </c>
      <c r="Q29" s="4">
        <f t="shared" si="3"/>
      </c>
      <c r="R29" s="4">
        <f t="shared" si="3"/>
      </c>
      <c r="S29" s="4">
        <f t="shared" si="3"/>
      </c>
      <c r="T29" s="4">
        <f t="shared" si="3"/>
      </c>
      <c r="U29" s="4">
        <f t="shared" si="3"/>
      </c>
      <c r="V29" s="4">
        <f t="shared" si="3"/>
      </c>
      <c r="W29" s="4">
        <f t="shared" si="3"/>
      </c>
      <c r="X29" s="4">
        <f t="shared" si="3"/>
      </c>
      <c r="Y29" s="4">
        <f t="shared" si="3"/>
      </c>
      <c r="Z29" s="4">
        <f t="shared" si="3"/>
      </c>
      <c r="AA29" s="4">
        <f t="shared" si="3"/>
      </c>
      <c r="AB29" s="4">
        <f t="shared" si="3"/>
      </c>
      <c r="AC29" s="4">
        <f t="shared" si="3"/>
      </c>
      <c r="AD29" s="4">
        <f t="shared" si="3"/>
      </c>
      <c r="AE29" s="4">
        <f t="shared" si="3"/>
      </c>
      <c r="AF29" s="4">
        <f t="shared" si="3"/>
      </c>
      <c r="AG29" s="4">
        <f t="shared" si="3"/>
      </c>
      <c r="AH29" s="4">
        <f t="shared" si="3"/>
      </c>
      <c r="AI29" s="4">
        <f>SUM(AI6:AI28)</f>
        <v>0</v>
      </c>
      <c r="AJ29" s="5"/>
      <c r="AM29" s="15">
        <f>SUM(D29:AH29)</f>
        <v>0</v>
      </c>
      <c r="AN29" s="2" t="s">
        <v>21</v>
      </c>
      <c r="AO29" s="2"/>
      <c r="AP29" s="21"/>
      <c r="AQ29" s="20"/>
    </row>
    <row r="30" spans="2:43" ht="18.75" customHeight="1"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34" t="s">
        <v>25</v>
      </c>
      <c r="AF30" s="35"/>
      <c r="AG30" s="35"/>
      <c r="AH30" s="36"/>
      <c r="AI30" s="4">
        <f>SUMIF(AJ6:AJ28,"対象",AI6:AI28)</f>
        <v>0</v>
      </c>
      <c r="AJ30" s="5"/>
      <c r="AP30" s="21"/>
      <c r="AQ30" s="20"/>
    </row>
    <row r="31" spans="2:36" ht="18.75" customHeight="1"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34" t="s">
        <v>5</v>
      </c>
      <c r="AF31" s="35"/>
      <c r="AG31" s="35"/>
      <c r="AH31" s="36"/>
      <c r="AI31" s="4">
        <f>SUMIF(AJ6:AJ28,"対象外",AI6:AI28)</f>
        <v>0</v>
      </c>
      <c r="AJ31" s="5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18">
    <mergeCell ref="P2:AK2"/>
    <mergeCell ref="P3:R3"/>
    <mergeCell ref="B4:B5"/>
    <mergeCell ref="C4:C5"/>
    <mergeCell ref="W3:X3"/>
    <mergeCell ref="Y3:Z3"/>
    <mergeCell ref="AK4:AK5"/>
    <mergeCell ref="B29:C29"/>
    <mergeCell ref="B2:C3"/>
    <mergeCell ref="D2:F2"/>
    <mergeCell ref="G2:K2"/>
    <mergeCell ref="M2:O2"/>
    <mergeCell ref="AI4:AI5"/>
    <mergeCell ref="AJ4:AJ5"/>
    <mergeCell ref="S3:T3"/>
    <mergeCell ref="U3:V3"/>
    <mergeCell ref="AE30:AH30"/>
    <mergeCell ref="AE31:AH31"/>
  </mergeCells>
  <conditionalFormatting sqref="D4:AH29">
    <cfRule type="expression" priority="1" dxfId="2">
      <formula>WEEKDAY(D$4)=1</formula>
    </cfRule>
    <cfRule type="expression" priority="2" dxfId="1">
      <formula>WEEKDAY(D$4)=7</formula>
    </cfRule>
    <cfRule type="expression" priority="3" dxfId="0">
      <formula>MATCH(D$4,祝日,0)&gt;0</formula>
    </cfRule>
  </conditionalFormatting>
  <dataValidations count="4">
    <dataValidation type="list" allowBlank="1" showInputMessage="1" showErrorMessage="1" sqref="W3:X3">
      <formula1>"１,２,３,４,５,６,７,８,９,１０,１１,１２,"</formula1>
    </dataValidation>
    <dataValidation type="list" allowBlank="1" showInputMessage="1" showErrorMessage="1" sqref="S3:T3">
      <formula1>$AM$4:$AM$18</formula1>
    </dataValidation>
    <dataValidation type="list" allowBlank="1" showInputMessage="1" showErrorMessage="1" sqref="D6:AH28">
      <formula1>"　,○,×,"</formula1>
    </dataValidation>
    <dataValidation type="list" allowBlank="1" showInputMessage="1" showErrorMessage="1" sqref="AJ6:AJ28">
      <formula1>$AN$4:$AN$5</formula1>
    </dataValidation>
  </dataValidation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AQ31"/>
  <sheetViews>
    <sheetView view="pageBreakPreview" zoomScaleSheetLayoutView="100" zoomScalePageLayoutView="0" workbookViewId="0" topLeftCell="A1">
      <selection activeCell="AN8" sqref="AN8"/>
    </sheetView>
  </sheetViews>
  <sheetFormatPr defaultColWidth="9.140625" defaultRowHeight="15"/>
  <cols>
    <col min="1" max="1" width="1.8515625" style="1" customWidth="1"/>
    <col min="2" max="2" width="13.140625" style="1" customWidth="1"/>
    <col min="3" max="3" width="11.28125" style="1" customWidth="1"/>
    <col min="4" max="34" width="2.8515625" style="25" customWidth="1"/>
    <col min="35" max="35" width="5.28125" style="25" customWidth="1"/>
    <col min="36" max="36" width="8.28125" style="1" customWidth="1"/>
    <col min="37" max="37" width="16.57421875" style="25" customWidth="1"/>
    <col min="38" max="38" width="3.421875" style="1" bestFit="1" customWidth="1"/>
    <col min="39" max="39" width="3.421875" style="25" bestFit="1" customWidth="1"/>
    <col min="40" max="40" width="9.00390625" style="1" customWidth="1"/>
    <col min="41" max="41" width="4.28125" style="1" customWidth="1"/>
    <col min="42" max="42" width="17.140625" style="1" bestFit="1" customWidth="1"/>
    <col min="43" max="43" width="13.00390625" style="1" customWidth="1"/>
    <col min="44" max="16384" width="9.00390625" style="1" customWidth="1"/>
  </cols>
  <sheetData>
    <row r="1" ht="10.5" customHeight="1"/>
    <row r="2" spans="2:41" ht="21" customHeight="1">
      <c r="B2" s="42" t="s">
        <v>32</v>
      </c>
      <c r="C2" s="42"/>
      <c r="D2" s="44" t="s">
        <v>55</v>
      </c>
      <c r="E2" s="44"/>
      <c r="F2" s="44"/>
      <c r="G2" s="45" t="s">
        <v>56</v>
      </c>
      <c r="H2" s="45"/>
      <c r="I2" s="45"/>
      <c r="J2" s="45"/>
      <c r="K2" s="45"/>
      <c r="M2" s="44" t="s">
        <v>57</v>
      </c>
      <c r="N2" s="44"/>
      <c r="O2" s="44"/>
      <c r="P2" s="46" t="s">
        <v>58</v>
      </c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M2" s="8" t="s">
        <v>10</v>
      </c>
      <c r="AN2" s="9">
        <f>S3+1988</f>
        <v>2015</v>
      </c>
      <c r="AO2" s="9"/>
    </row>
    <row r="3" spans="2:36" ht="18" customHeight="1">
      <c r="B3" s="43"/>
      <c r="C3" s="43"/>
      <c r="P3" s="33" t="s">
        <v>62</v>
      </c>
      <c r="Q3" s="33"/>
      <c r="R3" s="33"/>
      <c r="S3" s="32">
        <v>27</v>
      </c>
      <c r="T3" s="32"/>
      <c r="U3" s="33" t="s">
        <v>0</v>
      </c>
      <c r="V3" s="33"/>
      <c r="W3" s="40">
        <v>3</v>
      </c>
      <c r="X3" s="40"/>
      <c r="Y3" s="33" t="s">
        <v>1</v>
      </c>
      <c r="Z3" s="33"/>
      <c r="AJ3" s="3"/>
    </row>
    <row r="4" spans="2:43" ht="18.75" customHeight="1">
      <c r="B4" s="37" t="s">
        <v>30</v>
      </c>
      <c r="C4" s="39" t="s">
        <v>31</v>
      </c>
      <c r="D4" s="10">
        <f>DATE(AN2,W3,1)</f>
        <v>42064</v>
      </c>
      <c r="E4" s="11">
        <f>D4+1</f>
        <v>42065</v>
      </c>
      <c r="F4" s="11">
        <f aca="true" t="shared" si="0" ref="F4:AE4">E4+1</f>
        <v>42066</v>
      </c>
      <c r="G4" s="11">
        <f t="shared" si="0"/>
        <v>42067</v>
      </c>
      <c r="H4" s="11">
        <f t="shared" si="0"/>
        <v>42068</v>
      </c>
      <c r="I4" s="11">
        <f t="shared" si="0"/>
        <v>42069</v>
      </c>
      <c r="J4" s="11">
        <f t="shared" si="0"/>
        <v>42070</v>
      </c>
      <c r="K4" s="11">
        <f t="shared" si="0"/>
        <v>42071</v>
      </c>
      <c r="L4" s="11">
        <f t="shared" si="0"/>
        <v>42072</v>
      </c>
      <c r="M4" s="11">
        <f t="shared" si="0"/>
        <v>42073</v>
      </c>
      <c r="N4" s="11">
        <f t="shared" si="0"/>
        <v>42074</v>
      </c>
      <c r="O4" s="11">
        <f t="shared" si="0"/>
        <v>42075</v>
      </c>
      <c r="P4" s="11">
        <f t="shared" si="0"/>
        <v>42076</v>
      </c>
      <c r="Q4" s="11">
        <f t="shared" si="0"/>
        <v>42077</v>
      </c>
      <c r="R4" s="11">
        <f t="shared" si="0"/>
        <v>42078</v>
      </c>
      <c r="S4" s="11">
        <f t="shared" si="0"/>
        <v>42079</v>
      </c>
      <c r="T4" s="11">
        <f t="shared" si="0"/>
        <v>42080</v>
      </c>
      <c r="U4" s="11">
        <f t="shared" si="0"/>
        <v>42081</v>
      </c>
      <c r="V4" s="11">
        <f t="shared" si="0"/>
        <v>42082</v>
      </c>
      <c r="W4" s="11">
        <f t="shared" si="0"/>
        <v>42083</v>
      </c>
      <c r="X4" s="11">
        <f t="shared" si="0"/>
        <v>42084</v>
      </c>
      <c r="Y4" s="11">
        <f t="shared" si="0"/>
        <v>42085</v>
      </c>
      <c r="Z4" s="11">
        <f t="shared" si="0"/>
        <v>42086</v>
      </c>
      <c r="AA4" s="11">
        <f t="shared" si="0"/>
        <v>42087</v>
      </c>
      <c r="AB4" s="11">
        <f t="shared" si="0"/>
        <v>42088</v>
      </c>
      <c r="AC4" s="11">
        <f t="shared" si="0"/>
        <v>42089</v>
      </c>
      <c r="AD4" s="11">
        <f t="shared" si="0"/>
        <v>42090</v>
      </c>
      <c r="AE4" s="11">
        <f t="shared" si="0"/>
        <v>42091</v>
      </c>
      <c r="AF4" s="11">
        <f>IF(AE4=EOMONTH($D$4,0),"",AE4+1)</f>
        <v>42092</v>
      </c>
      <c r="AG4" s="11">
        <f>IF(OR(AF4="",AF4=EOMONTH($D$4,0)),"",AF4+1)</f>
        <v>42093</v>
      </c>
      <c r="AH4" s="11">
        <f>IF(OR(AG4="",AG4=EOMONTH($D$4,0)),"",AG4+1)</f>
        <v>42094</v>
      </c>
      <c r="AI4" s="28" t="s">
        <v>2</v>
      </c>
      <c r="AJ4" s="30" t="s">
        <v>59</v>
      </c>
      <c r="AK4" s="41" t="s">
        <v>9</v>
      </c>
      <c r="AM4" s="7">
        <v>26</v>
      </c>
      <c r="AN4" s="7" t="s">
        <v>23</v>
      </c>
      <c r="AO4" s="22"/>
      <c r="AP4" s="20" t="s">
        <v>37</v>
      </c>
      <c r="AQ4" s="20" t="s">
        <v>38</v>
      </c>
    </row>
    <row r="5" spans="2:43" ht="18.75" customHeight="1">
      <c r="B5" s="38"/>
      <c r="C5" s="39"/>
      <c r="D5" s="12">
        <f>D4</f>
        <v>42064</v>
      </c>
      <c r="E5" s="13">
        <f aca="true" t="shared" si="1" ref="E5:AH5">E4</f>
        <v>42065</v>
      </c>
      <c r="F5" s="13">
        <f t="shared" si="1"/>
        <v>42066</v>
      </c>
      <c r="G5" s="13">
        <f t="shared" si="1"/>
        <v>42067</v>
      </c>
      <c r="H5" s="13">
        <f t="shared" si="1"/>
        <v>42068</v>
      </c>
      <c r="I5" s="13">
        <f t="shared" si="1"/>
        <v>42069</v>
      </c>
      <c r="J5" s="13">
        <f t="shared" si="1"/>
        <v>42070</v>
      </c>
      <c r="K5" s="13">
        <f t="shared" si="1"/>
        <v>42071</v>
      </c>
      <c r="L5" s="13">
        <f t="shared" si="1"/>
        <v>42072</v>
      </c>
      <c r="M5" s="13">
        <f t="shared" si="1"/>
        <v>42073</v>
      </c>
      <c r="N5" s="13">
        <f t="shared" si="1"/>
        <v>42074</v>
      </c>
      <c r="O5" s="13">
        <f t="shared" si="1"/>
        <v>42075</v>
      </c>
      <c r="P5" s="13">
        <f t="shared" si="1"/>
        <v>42076</v>
      </c>
      <c r="Q5" s="13">
        <f t="shared" si="1"/>
        <v>42077</v>
      </c>
      <c r="R5" s="13">
        <f t="shared" si="1"/>
        <v>42078</v>
      </c>
      <c r="S5" s="13">
        <f t="shared" si="1"/>
        <v>42079</v>
      </c>
      <c r="T5" s="13">
        <f t="shared" si="1"/>
        <v>42080</v>
      </c>
      <c r="U5" s="13">
        <f t="shared" si="1"/>
        <v>42081</v>
      </c>
      <c r="V5" s="13">
        <f t="shared" si="1"/>
        <v>42082</v>
      </c>
      <c r="W5" s="13">
        <f t="shared" si="1"/>
        <v>42083</v>
      </c>
      <c r="X5" s="13">
        <f t="shared" si="1"/>
        <v>42084</v>
      </c>
      <c r="Y5" s="13">
        <f t="shared" si="1"/>
        <v>42085</v>
      </c>
      <c r="Z5" s="13">
        <f t="shared" si="1"/>
        <v>42086</v>
      </c>
      <c r="AA5" s="13">
        <f t="shared" si="1"/>
        <v>42087</v>
      </c>
      <c r="AB5" s="13">
        <f t="shared" si="1"/>
        <v>42088</v>
      </c>
      <c r="AC5" s="13">
        <f t="shared" si="1"/>
        <v>42089</v>
      </c>
      <c r="AD5" s="13">
        <f t="shared" si="1"/>
        <v>42090</v>
      </c>
      <c r="AE5" s="13">
        <f t="shared" si="1"/>
        <v>42091</v>
      </c>
      <c r="AF5" s="13">
        <f t="shared" si="1"/>
        <v>42092</v>
      </c>
      <c r="AG5" s="13">
        <f t="shared" si="1"/>
        <v>42093</v>
      </c>
      <c r="AH5" s="13">
        <f t="shared" si="1"/>
        <v>42094</v>
      </c>
      <c r="AI5" s="29"/>
      <c r="AJ5" s="31"/>
      <c r="AK5" s="41"/>
      <c r="AM5" s="7">
        <v>27</v>
      </c>
      <c r="AN5" s="7" t="s">
        <v>24</v>
      </c>
      <c r="AO5" s="22"/>
      <c r="AP5" s="26">
        <v>41758</v>
      </c>
      <c r="AQ5" s="27" t="s">
        <v>43</v>
      </c>
    </row>
    <row r="6" spans="2:43" ht="18.75" customHeight="1">
      <c r="B6" s="14" t="s">
        <v>15</v>
      </c>
      <c r="C6" s="14" t="s">
        <v>11</v>
      </c>
      <c r="D6" s="16" t="s">
        <v>4</v>
      </c>
      <c r="E6" s="17" t="s">
        <v>4</v>
      </c>
      <c r="F6" s="17"/>
      <c r="G6" s="17"/>
      <c r="H6" s="17"/>
      <c r="I6" s="17"/>
      <c r="J6" s="17" t="s">
        <v>4</v>
      </c>
      <c r="K6" s="17" t="s">
        <v>4</v>
      </c>
      <c r="L6" s="17" t="s">
        <v>4</v>
      </c>
      <c r="M6" s="17" t="s">
        <v>4</v>
      </c>
      <c r="N6" s="17"/>
      <c r="O6" s="17"/>
      <c r="P6" s="17" t="s">
        <v>4</v>
      </c>
      <c r="Q6" s="17" t="s">
        <v>4</v>
      </c>
      <c r="R6" s="17" t="s">
        <v>4</v>
      </c>
      <c r="S6" s="17" t="s">
        <v>4</v>
      </c>
      <c r="T6" s="17" t="s">
        <v>4</v>
      </c>
      <c r="U6" s="17"/>
      <c r="V6" s="17"/>
      <c r="W6" s="17"/>
      <c r="X6" s="17" t="s">
        <v>4</v>
      </c>
      <c r="Y6" s="17" t="s">
        <v>4</v>
      </c>
      <c r="Z6" s="17" t="s">
        <v>4</v>
      </c>
      <c r="AA6" s="17" t="s">
        <v>4</v>
      </c>
      <c r="AB6" s="17"/>
      <c r="AC6" s="17"/>
      <c r="AD6" s="17"/>
      <c r="AE6" s="17" t="s">
        <v>4</v>
      </c>
      <c r="AF6" s="17" t="s">
        <v>4</v>
      </c>
      <c r="AG6" s="17" t="s">
        <v>4</v>
      </c>
      <c r="AH6" s="17" t="s">
        <v>4</v>
      </c>
      <c r="AI6" s="24">
        <f>IF(COUNTIF(D6:AH6,"○")=0,"",COUNTIF(D6:AH6,"○"))</f>
        <v>19</v>
      </c>
      <c r="AJ6" s="4" t="s">
        <v>24</v>
      </c>
      <c r="AK6" s="23" t="s">
        <v>6</v>
      </c>
      <c r="AM6" s="7">
        <v>28</v>
      </c>
      <c r="AP6" s="26">
        <v>41762</v>
      </c>
      <c r="AQ6" s="27" t="s">
        <v>44</v>
      </c>
    </row>
    <row r="7" spans="2:43" ht="18.75" customHeight="1">
      <c r="B7" s="14"/>
      <c r="C7" s="14" t="s">
        <v>12</v>
      </c>
      <c r="D7" s="16" t="s">
        <v>4</v>
      </c>
      <c r="E7" s="17" t="s">
        <v>4</v>
      </c>
      <c r="F7" s="17"/>
      <c r="G7" s="17"/>
      <c r="H7" s="17"/>
      <c r="I7" s="17"/>
      <c r="J7" s="17" t="s">
        <v>4</v>
      </c>
      <c r="K7" s="17" t="s">
        <v>4</v>
      </c>
      <c r="L7" s="17" t="s">
        <v>4</v>
      </c>
      <c r="M7" s="17" t="s">
        <v>4</v>
      </c>
      <c r="N7" s="17"/>
      <c r="O7" s="17"/>
      <c r="P7" s="17" t="s">
        <v>4</v>
      </c>
      <c r="Q7" s="17" t="s">
        <v>4</v>
      </c>
      <c r="R7" s="17" t="s">
        <v>4</v>
      </c>
      <c r="S7" s="17" t="s">
        <v>4</v>
      </c>
      <c r="T7" s="17" t="s">
        <v>4</v>
      </c>
      <c r="U7" s="17" t="s">
        <v>3</v>
      </c>
      <c r="V7" s="17"/>
      <c r="W7" s="17"/>
      <c r="X7" s="17" t="s">
        <v>4</v>
      </c>
      <c r="Y7" s="17" t="s">
        <v>4</v>
      </c>
      <c r="Z7" s="17" t="s">
        <v>4</v>
      </c>
      <c r="AA7" s="17" t="s">
        <v>4</v>
      </c>
      <c r="AB7" s="17"/>
      <c r="AC7" s="17"/>
      <c r="AD7" s="17"/>
      <c r="AE7" s="17"/>
      <c r="AF7" s="17"/>
      <c r="AG7" s="17"/>
      <c r="AH7" s="17"/>
      <c r="AI7" s="24">
        <f aca="true" t="shared" si="2" ref="AI7:AI28">IF(COUNTIF(D7:AH7,"○")=0,"",COUNTIF(D7:AH7,"○"))</f>
        <v>15</v>
      </c>
      <c r="AJ7" s="4" t="s">
        <v>23</v>
      </c>
      <c r="AK7" s="23"/>
      <c r="AM7" s="7">
        <v>29</v>
      </c>
      <c r="AP7" s="26">
        <v>41763</v>
      </c>
      <c r="AQ7" s="27" t="s">
        <v>45</v>
      </c>
    </row>
    <row r="8" spans="2:43" ht="18.75" customHeight="1">
      <c r="B8" s="14"/>
      <c r="C8" s="14" t="s">
        <v>13</v>
      </c>
      <c r="D8" s="16" t="s">
        <v>4</v>
      </c>
      <c r="E8" s="17" t="s">
        <v>4</v>
      </c>
      <c r="F8" s="17"/>
      <c r="G8" s="17"/>
      <c r="H8" s="17"/>
      <c r="I8" s="17"/>
      <c r="J8" s="17" t="s">
        <v>4</v>
      </c>
      <c r="K8" s="17" t="s">
        <v>4</v>
      </c>
      <c r="L8" s="17" t="s">
        <v>4</v>
      </c>
      <c r="M8" s="17" t="s">
        <v>4</v>
      </c>
      <c r="N8" s="17"/>
      <c r="O8" s="17"/>
      <c r="P8" s="17" t="s">
        <v>4</v>
      </c>
      <c r="Q8" s="17" t="s">
        <v>4</v>
      </c>
      <c r="R8" s="17" t="s">
        <v>4</v>
      </c>
      <c r="S8" s="17" t="s">
        <v>4</v>
      </c>
      <c r="T8" s="17" t="s">
        <v>4</v>
      </c>
      <c r="U8" s="17"/>
      <c r="V8" s="17"/>
      <c r="W8" s="17"/>
      <c r="X8" s="17" t="s">
        <v>4</v>
      </c>
      <c r="Y8" s="17" t="s">
        <v>4</v>
      </c>
      <c r="Z8" s="17" t="s">
        <v>4</v>
      </c>
      <c r="AA8" s="17" t="s">
        <v>4</v>
      </c>
      <c r="AB8" s="17" t="s">
        <v>3</v>
      </c>
      <c r="AC8" s="17"/>
      <c r="AD8" s="17"/>
      <c r="AE8" s="17"/>
      <c r="AF8" s="17"/>
      <c r="AG8" s="17"/>
      <c r="AH8" s="17"/>
      <c r="AI8" s="24">
        <f t="shared" si="2"/>
        <v>15</v>
      </c>
      <c r="AJ8" s="4" t="s">
        <v>23</v>
      </c>
      <c r="AK8" s="23"/>
      <c r="AM8" s="7">
        <v>30</v>
      </c>
      <c r="AP8" s="26">
        <v>41764</v>
      </c>
      <c r="AQ8" s="27" t="s">
        <v>46</v>
      </c>
    </row>
    <row r="9" spans="2:43" ht="18.75" customHeight="1">
      <c r="B9" s="14"/>
      <c r="C9" s="14" t="s">
        <v>14</v>
      </c>
      <c r="D9" s="16" t="s">
        <v>4</v>
      </c>
      <c r="E9" s="17" t="s">
        <v>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 t="s">
        <v>4</v>
      </c>
      <c r="AF9" s="17" t="s">
        <v>4</v>
      </c>
      <c r="AG9" s="17" t="s">
        <v>4</v>
      </c>
      <c r="AH9" s="17" t="s">
        <v>4</v>
      </c>
      <c r="AI9" s="24">
        <f t="shared" si="2"/>
        <v>6</v>
      </c>
      <c r="AJ9" s="4" t="s">
        <v>23</v>
      </c>
      <c r="AK9" s="23"/>
      <c r="AM9" s="7">
        <v>31</v>
      </c>
      <c r="AP9" s="21">
        <v>41841</v>
      </c>
      <c r="AQ9" s="20" t="s">
        <v>47</v>
      </c>
    </row>
    <row r="10" spans="2:43" ht="18.75" customHeight="1">
      <c r="B10" s="14"/>
      <c r="C10" s="14" t="s">
        <v>19</v>
      </c>
      <c r="D10" s="17"/>
      <c r="E10" s="17" t="s">
        <v>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 t="s">
        <v>4</v>
      </c>
      <c r="Z10" s="17" t="s">
        <v>4</v>
      </c>
      <c r="AA10" s="17" t="s">
        <v>4</v>
      </c>
      <c r="AB10" s="17"/>
      <c r="AC10" s="17"/>
      <c r="AD10" s="17"/>
      <c r="AE10" s="17" t="s">
        <v>4</v>
      </c>
      <c r="AF10" s="17" t="s">
        <v>4</v>
      </c>
      <c r="AG10" s="17" t="s">
        <v>4</v>
      </c>
      <c r="AH10" s="17"/>
      <c r="AI10" s="24">
        <f t="shared" si="2"/>
        <v>7</v>
      </c>
      <c r="AJ10" s="4" t="s">
        <v>24</v>
      </c>
      <c r="AK10" s="23" t="s">
        <v>7</v>
      </c>
      <c r="AM10" s="7">
        <v>32</v>
      </c>
      <c r="AP10" s="21">
        <v>41897</v>
      </c>
      <c r="AQ10" s="20" t="s">
        <v>48</v>
      </c>
    </row>
    <row r="11" spans="2:43" ht="18.75" customHeight="1">
      <c r="B11" s="14" t="s">
        <v>16</v>
      </c>
      <c r="C11" s="14" t="s">
        <v>33</v>
      </c>
      <c r="D11" s="17"/>
      <c r="E11" s="17"/>
      <c r="F11" s="17"/>
      <c r="G11" s="17"/>
      <c r="H11" s="17"/>
      <c r="I11" s="17" t="s">
        <v>4</v>
      </c>
      <c r="J11" s="17" t="s">
        <v>4</v>
      </c>
      <c r="K11" s="17" t="s">
        <v>4</v>
      </c>
      <c r="L11" s="17" t="s">
        <v>4</v>
      </c>
      <c r="M11" s="17" t="s">
        <v>4</v>
      </c>
      <c r="N11" s="17"/>
      <c r="O11" s="17"/>
      <c r="P11" s="17"/>
      <c r="Q11" s="17"/>
      <c r="R11" s="17"/>
      <c r="S11" s="17"/>
      <c r="T11" s="17"/>
      <c r="U11" s="17" t="s">
        <v>3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24">
        <f t="shared" si="2"/>
        <v>5</v>
      </c>
      <c r="AJ11" s="4" t="s">
        <v>23</v>
      </c>
      <c r="AK11" s="23"/>
      <c r="AM11" s="7">
        <v>33</v>
      </c>
      <c r="AP11" s="21">
        <v>41905</v>
      </c>
      <c r="AQ11" s="20" t="s">
        <v>49</v>
      </c>
    </row>
    <row r="12" spans="2:43" ht="18.75" customHeight="1">
      <c r="B12" s="14"/>
      <c r="C12" s="14" t="s">
        <v>17</v>
      </c>
      <c r="D12" s="17"/>
      <c r="E12" s="17"/>
      <c r="F12" s="17"/>
      <c r="G12" s="17"/>
      <c r="H12" s="17"/>
      <c r="I12" s="17"/>
      <c r="J12" s="17" t="s">
        <v>4</v>
      </c>
      <c r="K12" s="17" t="s">
        <v>4</v>
      </c>
      <c r="L12" s="17" t="s">
        <v>4</v>
      </c>
      <c r="M12" s="17" t="s">
        <v>4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24">
        <f t="shared" si="2"/>
        <v>4</v>
      </c>
      <c r="AJ12" s="4" t="s">
        <v>23</v>
      </c>
      <c r="AK12" s="23"/>
      <c r="AM12" s="7">
        <v>34</v>
      </c>
      <c r="AP12" s="21">
        <v>41925</v>
      </c>
      <c r="AQ12" s="20" t="s">
        <v>50</v>
      </c>
    </row>
    <row r="13" spans="2:43" ht="18.75" customHeight="1">
      <c r="B13" s="14"/>
      <c r="C13" s="14" t="s">
        <v>22</v>
      </c>
      <c r="D13" s="17"/>
      <c r="E13" s="17"/>
      <c r="F13" s="17"/>
      <c r="G13" s="17"/>
      <c r="H13" s="17"/>
      <c r="I13" s="17"/>
      <c r="J13" s="17" t="s">
        <v>4</v>
      </c>
      <c r="K13" s="17" t="s">
        <v>4</v>
      </c>
      <c r="L13" s="17" t="s">
        <v>4</v>
      </c>
      <c r="M13" s="17" t="s">
        <v>4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24">
        <f t="shared" si="2"/>
        <v>4</v>
      </c>
      <c r="AJ13" s="4" t="s">
        <v>23</v>
      </c>
      <c r="AK13" s="23"/>
      <c r="AM13" s="7">
        <v>35</v>
      </c>
      <c r="AP13" s="26">
        <v>41946</v>
      </c>
      <c r="AQ13" s="27" t="s">
        <v>51</v>
      </c>
    </row>
    <row r="14" spans="2:43" ht="18.75" customHeight="1">
      <c r="B14" s="14" t="s">
        <v>27</v>
      </c>
      <c r="C14" s="14" t="s">
        <v>26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 t="s">
        <v>3</v>
      </c>
      <c r="V14" s="17"/>
      <c r="W14" s="17"/>
      <c r="X14" s="17"/>
      <c r="Y14" s="17"/>
      <c r="Z14" s="17"/>
      <c r="AA14" s="17"/>
      <c r="AB14" s="17"/>
      <c r="AC14" s="17"/>
      <c r="AD14" s="17"/>
      <c r="AE14" s="17" t="s">
        <v>4</v>
      </c>
      <c r="AF14" s="17" t="s">
        <v>4</v>
      </c>
      <c r="AG14" s="17" t="s">
        <v>4</v>
      </c>
      <c r="AH14" s="17" t="s">
        <v>4</v>
      </c>
      <c r="AI14" s="24">
        <f t="shared" si="2"/>
        <v>4</v>
      </c>
      <c r="AJ14" s="4" t="s">
        <v>24</v>
      </c>
      <c r="AK14" s="23" t="s">
        <v>18</v>
      </c>
      <c r="AM14" s="7">
        <v>36</v>
      </c>
      <c r="AP14" s="26">
        <v>41966</v>
      </c>
      <c r="AQ14" s="27" t="s">
        <v>52</v>
      </c>
    </row>
    <row r="15" spans="2:43" ht="18.75" customHeight="1">
      <c r="B15" s="14"/>
      <c r="C15" s="14" t="s">
        <v>28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 t="s">
        <v>4</v>
      </c>
      <c r="AF15" s="17" t="s">
        <v>4</v>
      </c>
      <c r="AG15" s="17" t="s">
        <v>4</v>
      </c>
      <c r="AH15" s="17" t="s">
        <v>4</v>
      </c>
      <c r="AI15" s="24">
        <f t="shared" si="2"/>
        <v>4</v>
      </c>
      <c r="AJ15" s="4" t="s">
        <v>24</v>
      </c>
      <c r="AK15" s="23" t="s">
        <v>18</v>
      </c>
      <c r="AM15" s="7">
        <v>37</v>
      </c>
      <c r="AP15" s="21">
        <v>41967</v>
      </c>
      <c r="AQ15" s="20" t="s">
        <v>53</v>
      </c>
    </row>
    <row r="16" spans="2:43" ht="18.75" customHeight="1">
      <c r="B16" s="14"/>
      <c r="C16" s="14" t="s">
        <v>29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 t="s">
        <v>4</v>
      </c>
      <c r="AF16" s="17" t="s">
        <v>4</v>
      </c>
      <c r="AG16" s="17" t="s">
        <v>4</v>
      </c>
      <c r="AH16" s="17" t="s">
        <v>4</v>
      </c>
      <c r="AI16" s="24">
        <f t="shared" si="2"/>
        <v>4</v>
      </c>
      <c r="AJ16" s="4" t="s">
        <v>24</v>
      </c>
      <c r="AK16" s="23" t="s">
        <v>8</v>
      </c>
      <c r="AM16" s="7">
        <v>38</v>
      </c>
      <c r="AP16" s="26">
        <v>41996</v>
      </c>
      <c r="AQ16" s="27" t="s">
        <v>54</v>
      </c>
    </row>
    <row r="17" spans="2:43" ht="18.75" customHeight="1">
      <c r="B17" s="14" t="s">
        <v>35</v>
      </c>
      <c r="C17" s="14" t="s">
        <v>34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 t="s">
        <v>4</v>
      </c>
      <c r="Z17" s="17" t="s">
        <v>4</v>
      </c>
      <c r="AA17" s="17" t="s">
        <v>4</v>
      </c>
      <c r="AB17" s="17" t="s">
        <v>4</v>
      </c>
      <c r="AC17" s="17"/>
      <c r="AD17" s="17"/>
      <c r="AE17" s="17"/>
      <c r="AF17" s="17"/>
      <c r="AG17" s="17"/>
      <c r="AH17" s="17"/>
      <c r="AI17" s="24">
        <f t="shared" si="2"/>
        <v>4</v>
      </c>
      <c r="AJ17" s="4" t="s">
        <v>24</v>
      </c>
      <c r="AK17" s="23" t="s">
        <v>6</v>
      </c>
      <c r="AM17" s="7">
        <v>39</v>
      </c>
      <c r="AP17" s="26">
        <v>42005</v>
      </c>
      <c r="AQ17" s="27" t="s">
        <v>39</v>
      </c>
    </row>
    <row r="18" spans="2:43" ht="18.75" customHeight="1">
      <c r="B18" s="14"/>
      <c r="C18" s="14" t="s">
        <v>36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 t="s">
        <v>4</v>
      </c>
      <c r="Z18" s="17" t="s">
        <v>4</v>
      </c>
      <c r="AA18" s="17" t="s">
        <v>4</v>
      </c>
      <c r="AB18" s="17" t="s">
        <v>4</v>
      </c>
      <c r="AC18" s="17"/>
      <c r="AD18" s="17"/>
      <c r="AE18" s="17"/>
      <c r="AF18" s="17"/>
      <c r="AG18" s="17"/>
      <c r="AH18" s="17"/>
      <c r="AI18" s="24">
        <f t="shared" si="2"/>
        <v>4</v>
      </c>
      <c r="AJ18" s="4" t="s">
        <v>24</v>
      </c>
      <c r="AK18" s="23" t="s">
        <v>60</v>
      </c>
      <c r="AM18" s="7">
        <v>40</v>
      </c>
      <c r="AP18" s="21">
        <v>42016</v>
      </c>
      <c r="AQ18" s="20" t="s">
        <v>40</v>
      </c>
    </row>
    <row r="19" spans="2:43" ht="18.75" customHeight="1">
      <c r="B19" s="14"/>
      <c r="C19" s="1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4">
        <f t="shared" si="2"/>
      </c>
      <c r="AJ19" s="4"/>
      <c r="AK19" s="23"/>
      <c r="AP19" s="26">
        <v>42046</v>
      </c>
      <c r="AQ19" s="27" t="s">
        <v>41</v>
      </c>
    </row>
    <row r="20" spans="2:43" ht="18.75" customHeight="1">
      <c r="B20" s="14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4">
        <f t="shared" si="2"/>
      </c>
      <c r="AJ20" s="4"/>
      <c r="AK20" s="23"/>
      <c r="AP20" s="21">
        <v>42084</v>
      </c>
      <c r="AQ20" s="20" t="s">
        <v>42</v>
      </c>
    </row>
    <row r="21" spans="2:43" ht="18.75" customHeight="1">
      <c r="B21" s="14"/>
      <c r="C21" s="14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4">
        <f t="shared" si="2"/>
      </c>
      <c r="AJ21" s="4"/>
      <c r="AK21" s="23"/>
      <c r="AP21" s="21"/>
      <c r="AQ21" s="20"/>
    </row>
    <row r="22" spans="2:43" ht="18.75" customHeight="1">
      <c r="B22" s="14"/>
      <c r="C22" s="1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4">
        <f t="shared" si="2"/>
      </c>
      <c r="AJ22" s="4"/>
      <c r="AK22" s="23"/>
      <c r="AP22" s="21"/>
      <c r="AQ22" s="20"/>
    </row>
    <row r="23" spans="2:43" ht="18.75" customHeight="1">
      <c r="B23" s="14"/>
      <c r="C23" s="1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4">
        <f t="shared" si="2"/>
      </c>
      <c r="AJ23" s="4"/>
      <c r="AK23" s="23"/>
      <c r="AP23" s="21"/>
      <c r="AQ23" s="20"/>
    </row>
    <row r="24" spans="2:43" ht="18.75" customHeight="1">
      <c r="B24" s="14"/>
      <c r="C24" s="14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4">
        <f t="shared" si="2"/>
      </c>
      <c r="AJ24" s="4"/>
      <c r="AK24" s="23"/>
      <c r="AP24" s="21"/>
      <c r="AQ24" s="20"/>
    </row>
    <row r="25" spans="2:43" ht="18.75" customHeight="1">
      <c r="B25" s="14"/>
      <c r="C25" s="14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4">
        <f t="shared" si="2"/>
      </c>
      <c r="AJ25" s="4"/>
      <c r="AK25" s="23"/>
      <c r="AP25" s="21"/>
      <c r="AQ25" s="20"/>
    </row>
    <row r="26" spans="2:43" ht="18.75" customHeight="1">
      <c r="B26" s="14"/>
      <c r="C26" s="14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4">
        <f t="shared" si="2"/>
      </c>
      <c r="AJ26" s="4"/>
      <c r="AK26" s="23"/>
      <c r="AP26" s="21"/>
      <c r="AQ26" s="20"/>
    </row>
    <row r="27" spans="2:43" ht="18.75" customHeight="1">
      <c r="B27" s="14"/>
      <c r="C27" s="1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4">
        <f t="shared" si="2"/>
      </c>
      <c r="AJ27" s="4"/>
      <c r="AK27" s="23"/>
      <c r="AP27" s="21"/>
      <c r="AQ27" s="20"/>
    </row>
    <row r="28" spans="2:43" ht="18.75" customHeight="1">
      <c r="B28" s="14"/>
      <c r="C28" s="14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2"/>
      </c>
      <c r="AJ28" s="4"/>
      <c r="AK28" s="23"/>
      <c r="AP28" s="21"/>
      <c r="AQ28" s="20"/>
    </row>
    <row r="29" spans="2:43" ht="18.75" customHeight="1">
      <c r="B29" s="34" t="s">
        <v>20</v>
      </c>
      <c r="C29" s="36"/>
      <c r="D29" s="4">
        <f aca="true" t="shared" si="3" ref="D29:AH29">IF(COUNTIF(D6:D28,"○")=0,"",COUNTIF(D6:D28,"○"))</f>
        <v>4</v>
      </c>
      <c r="E29" s="4">
        <f t="shared" si="3"/>
        <v>5</v>
      </c>
      <c r="F29" s="4">
        <f t="shared" si="3"/>
      </c>
      <c r="G29" s="4">
        <f t="shared" si="3"/>
      </c>
      <c r="H29" s="4">
        <f t="shared" si="3"/>
      </c>
      <c r="I29" s="4">
        <f t="shared" si="3"/>
        <v>1</v>
      </c>
      <c r="J29" s="4">
        <f t="shared" si="3"/>
        <v>6</v>
      </c>
      <c r="K29" s="4">
        <f t="shared" si="3"/>
        <v>6</v>
      </c>
      <c r="L29" s="4">
        <f t="shared" si="3"/>
        <v>6</v>
      </c>
      <c r="M29" s="4">
        <f t="shared" si="3"/>
        <v>6</v>
      </c>
      <c r="N29" s="4">
        <f t="shared" si="3"/>
      </c>
      <c r="O29" s="4">
        <f t="shared" si="3"/>
      </c>
      <c r="P29" s="4">
        <f t="shared" si="3"/>
        <v>3</v>
      </c>
      <c r="Q29" s="4">
        <f t="shared" si="3"/>
        <v>3</v>
      </c>
      <c r="R29" s="4">
        <f t="shared" si="3"/>
        <v>3</v>
      </c>
      <c r="S29" s="4">
        <f t="shared" si="3"/>
        <v>3</v>
      </c>
      <c r="T29" s="4">
        <f t="shared" si="3"/>
        <v>3</v>
      </c>
      <c r="U29" s="4">
        <f t="shared" si="3"/>
      </c>
      <c r="V29" s="4">
        <f t="shared" si="3"/>
      </c>
      <c r="W29" s="4">
        <f t="shared" si="3"/>
      </c>
      <c r="X29" s="4">
        <f t="shared" si="3"/>
        <v>3</v>
      </c>
      <c r="Y29" s="4">
        <f t="shared" si="3"/>
        <v>6</v>
      </c>
      <c r="Z29" s="4">
        <f t="shared" si="3"/>
        <v>6</v>
      </c>
      <c r="AA29" s="4">
        <f t="shared" si="3"/>
        <v>6</v>
      </c>
      <c r="AB29" s="4">
        <f t="shared" si="3"/>
        <v>2</v>
      </c>
      <c r="AC29" s="4">
        <f t="shared" si="3"/>
      </c>
      <c r="AD29" s="4">
        <f t="shared" si="3"/>
      </c>
      <c r="AE29" s="4">
        <f t="shared" si="3"/>
        <v>6</v>
      </c>
      <c r="AF29" s="4">
        <f t="shared" si="3"/>
        <v>6</v>
      </c>
      <c r="AG29" s="4">
        <f t="shared" si="3"/>
        <v>6</v>
      </c>
      <c r="AH29" s="4">
        <f t="shared" si="3"/>
        <v>5</v>
      </c>
      <c r="AI29" s="4">
        <f>SUM(AI6:AI28)</f>
        <v>95</v>
      </c>
      <c r="AJ29" s="5"/>
      <c r="AM29" s="15">
        <f>SUM(D29:AH29)</f>
        <v>95</v>
      </c>
      <c r="AN29" s="2" t="s">
        <v>21</v>
      </c>
      <c r="AO29" s="2"/>
      <c r="AP29" s="21"/>
      <c r="AQ29" s="20"/>
    </row>
    <row r="30" spans="2:43" ht="18.75" customHeight="1"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34" t="s">
        <v>25</v>
      </c>
      <c r="AF30" s="35"/>
      <c r="AG30" s="35"/>
      <c r="AH30" s="36"/>
      <c r="AI30" s="4">
        <f>SUMIF(AJ6:AJ28,"対象",AI6:AI28)</f>
        <v>49</v>
      </c>
      <c r="AJ30" s="5"/>
      <c r="AP30" s="21"/>
      <c r="AQ30" s="20"/>
    </row>
    <row r="31" spans="2:36" ht="18.75" customHeight="1"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34" t="s">
        <v>5</v>
      </c>
      <c r="AF31" s="35"/>
      <c r="AG31" s="35"/>
      <c r="AH31" s="36"/>
      <c r="AI31" s="4">
        <f>SUMIF(AJ6:AJ28,"対象外",AI6:AI28)</f>
        <v>46</v>
      </c>
      <c r="AJ31" s="5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18">
    <mergeCell ref="P2:AK2"/>
    <mergeCell ref="P3:R3"/>
    <mergeCell ref="B4:B5"/>
    <mergeCell ref="C4:C5"/>
    <mergeCell ref="W3:X3"/>
    <mergeCell ref="Y3:Z3"/>
    <mergeCell ref="AK4:AK5"/>
    <mergeCell ref="B29:C29"/>
    <mergeCell ref="B2:C3"/>
    <mergeCell ref="D2:F2"/>
    <mergeCell ref="G2:K2"/>
    <mergeCell ref="M2:O2"/>
    <mergeCell ref="AI4:AI5"/>
    <mergeCell ref="AJ4:AJ5"/>
    <mergeCell ref="S3:T3"/>
    <mergeCell ref="U3:V3"/>
    <mergeCell ref="AE30:AH30"/>
    <mergeCell ref="AE31:AH31"/>
  </mergeCells>
  <conditionalFormatting sqref="D4:AH29">
    <cfRule type="expression" priority="1" dxfId="2">
      <formula>WEEKDAY(D$4)=1</formula>
    </cfRule>
    <cfRule type="expression" priority="2" dxfId="1">
      <formula>WEEKDAY(D$4)=7</formula>
    </cfRule>
    <cfRule type="expression" priority="3" dxfId="0">
      <formula>MATCH(D$4,祝日,0)&gt;0</formula>
    </cfRule>
  </conditionalFormatting>
  <dataValidations count="4">
    <dataValidation type="list" allowBlank="1" showInputMessage="1" showErrorMessage="1" sqref="AJ6:AJ28">
      <formula1>$AN$4:$AN$5</formula1>
    </dataValidation>
    <dataValidation type="list" allowBlank="1" showInputMessage="1" showErrorMessage="1" sqref="D6:AH28">
      <formula1>"　,○,×,"</formula1>
    </dataValidation>
    <dataValidation type="list" allowBlank="1" showInputMessage="1" showErrorMessage="1" sqref="S3:T3">
      <formula1>$AM$4:$AM$18</formula1>
    </dataValidation>
    <dataValidation type="list" allowBlank="1" showInputMessage="1" showErrorMessage="1" sqref="W3:X3">
      <formula1>"１,２,３,４,５,６,７,８,９,１０,１１,１２,"</formula1>
    </dataValidation>
  </dataValidation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2019-05-23T04:15:34Z</dcterms:modified>
  <cp:category/>
  <cp:version/>
  <cp:contentType/>
  <cp:contentStatus/>
</cp:coreProperties>
</file>